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315" windowHeight="5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0" i="1"/>
  <c r="H70"/>
  <c r="J68"/>
  <c r="J70" s="1"/>
  <c r="I68"/>
  <c r="H68"/>
  <c r="G68"/>
  <c r="J62"/>
  <c r="I62"/>
  <c r="H62"/>
  <c r="G62"/>
  <c r="H64" s="1"/>
  <c r="J54"/>
  <c r="J56" s="1"/>
  <c r="O53" s="1"/>
  <c r="O56" s="1"/>
  <c r="V51" s="1"/>
  <c r="I54"/>
  <c r="H54"/>
  <c r="G54"/>
  <c r="H56" s="1"/>
  <c r="M53" s="1"/>
  <c r="M56" s="1"/>
  <c r="V50" s="1"/>
  <c r="J48"/>
  <c r="I48"/>
  <c r="H48"/>
  <c r="H50" s="1"/>
  <c r="M52" s="1"/>
  <c r="M55" s="1"/>
  <c r="X50" s="1"/>
  <c r="G48"/>
  <c r="I50" s="1"/>
  <c r="N52" s="1"/>
  <c r="N55" s="1"/>
  <c r="I41"/>
  <c r="H41"/>
  <c r="J39"/>
  <c r="J41" s="1"/>
  <c r="I39"/>
  <c r="H39"/>
  <c r="G39"/>
  <c r="J33"/>
  <c r="I33"/>
  <c r="H33"/>
  <c r="G33"/>
  <c r="H35" s="1"/>
  <c r="J25"/>
  <c r="J27" s="1"/>
  <c r="I25"/>
  <c r="H25"/>
  <c r="H27" s="1"/>
  <c r="G25"/>
  <c r="I27" s="1"/>
  <c r="J19"/>
  <c r="I19"/>
  <c r="I21" s="1"/>
  <c r="H19"/>
  <c r="H21" s="1"/>
  <c r="G19"/>
  <c r="J21" s="1"/>
  <c r="V10"/>
  <c r="V8"/>
  <c r="V7"/>
  <c r="X8"/>
  <c r="X7"/>
  <c r="X10" s="1"/>
  <c r="E70"/>
  <c r="D70"/>
  <c r="C70"/>
  <c r="E69"/>
  <c r="D69"/>
  <c r="C69"/>
  <c r="E68"/>
  <c r="D68"/>
  <c r="C68"/>
  <c r="L63"/>
  <c r="E56"/>
  <c r="D56"/>
  <c r="C56"/>
  <c r="E55"/>
  <c r="D55"/>
  <c r="C55"/>
  <c r="E54"/>
  <c r="D54"/>
  <c r="C54"/>
  <c r="L49"/>
  <c r="E41"/>
  <c r="D41"/>
  <c r="C41"/>
  <c r="E40"/>
  <c r="D40"/>
  <c r="C40"/>
  <c r="E39"/>
  <c r="D39"/>
  <c r="C39"/>
  <c r="L34"/>
  <c r="E27"/>
  <c r="D27"/>
  <c r="C27"/>
  <c r="E26"/>
  <c r="D26"/>
  <c r="C26"/>
  <c r="E25"/>
  <c r="D25"/>
  <c r="C25"/>
  <c r="L20"/>
  <c r="L6"/>
  <c r="G11"/>
  <c r="H5"/>
  <c r="I5"/>
  <c r="J5"/>
  <c r="G5"/>
  <c r="E12"/>
  <c r="E13"/>
  <c r="D12"/>
  <c r="D13"/>
  <c r="C12"/>
  <c r="C13"/>
  <c r="E11"/>
  <c r="D11"/>
  <c r="C11"/>
  <c r="J64" l="1"/>
  <c r="I64"/>
  <c r="N66" s="1"/>
  <c r="N69" s="1"/>
  <c r="J50"/>
  <c r="O52" s="1"/>
  <c r="O55" s="1"/>
  <c r="X51" s="1"/>
  <c r="I56"/>
  <c r="N53" s="1"/>
  <c r="N56" s="1"/>
  <c r="X53"/>
  <c r="V53"/>
  <c r="J35"/>
  <c r="O37" s="1"/>
  <c r="O40" s="1"/>
  <c r="X36" s="1"/>
  <c r="I35"/>
  <c r="N37" s="1"/>
  <c r="N40" s="1"/>
  <c r="M23"/>
  <c r="M26" s="1"/>
  <c r="X21" s="1"/>
  <c r="O67"/>
  <c r="O70" s="1"/>
  <c r="V65" s="1"/>
  <c r="O23"/>
  <c r="O26" s="1"/>
  <c r="X22" s="1"/>
  <c r="O66"/>
  <c r="O69" s="1"/>
  <c r="X65" s="1"/>
  <c r="M66"/>
  <c r="M69" s="1"/>
  <c r="X64" s="1"/>
  <c r="X67" s="1"/>
  <c r="M67"/>
  <c r="M70" s="1"/>
  <c r="V64" s="1"/>
  <c r="N67"/>
  <c r="N70" s="1"/>
  <c r="M38"/>
  <c r="M41" s="1"/>
  <c r="V35" s="1"/>
  <c r="V38" s="1"/>
  <c r="M37"/>
  <c r="M40" s="1"/>
  <c r="X35" s="1"/>
  <c r="N38"/>
  <c r="N41" s="1"/>
  <c r="O24"/>
  <c r="O27" s="1"/>
  <c r="V22" s="1"/>
  <c r="J11"/>
  <c r="J13" s="1"/>
  <c r="O10" s="1"/>
  <c r="I11"/>
  <c r="I13" s="1"/>
  <c r="N10" s="1"/>
  <c r="N23"/>
  <c r="N26" s="1"/>
  <c r="N24"/>
  <c r="N27" s="1"/>
  <c r="M24"/>
  <c r="M27" s="1"/>
  <c r="V21" s="1"/>
  <c r="O38"/>
  <c r="O41" s="1"/>
  <c r="V36" s="1"/>
  <c r="H11"/>
  <c r="H13" s="1"/>
  <c r="I7"/>
  <c r="H7"/>
  <c r="J7"/>
  <c r="O9" s="1"/>
  <c r="V67" l="1"/>
  <c r="X38"/>
  <c r="X24"/>
  <c r="V24"/>
  <c r="N9"/>
  <c r="N12" s="1"/>
  <c r="O12"/>
  <c r="O13"/>
  <c r="N13"/>
  <c r="M10"/>
  <c r="M13" s="1"/>
  <c r="M9"/>
  <c r="M12" s="1"/>
</calcChain>
</file>

<file path=xl/sharedStrings.xml><?xml version="1.0" encoding="utf-8"?>
<sst xmlns="http://schemas.openxmlformats.org/spreadsheetml/2006/main" count="178" uniqueCount="32">
  <si>
    <t>mm</t>
  </si>
  <si>
    <t>Weight Req'd for 1mm of Deflection</t>
  </si>
  <si>
    <t>75/40 - Newtons</t>
  </si>
  <si>
    <t>75/40 - Pounds</t>
  </si>
  <si>
    <t>Difference between target deflection and minimum deflection in table</t>
  </si>
  <si>
    <t>Additional weight to be added to minimum deflection weight capacity in table</t>
  </si>
  <si>
    <t>N</t>
  </si>
  <si>
    <t>Lbs</t>
  </si>
  <si>
    <t>TOTAL</t>
  </si>
  <si>
    <t>PLUS</t>
  </si>
  <si>
    <t>MM and Shore Differences - Newtons</t>
  </si>
  <si>
    <t>MM and Shore Differences - Pounds</t>
  </si>
  <si>
    <t>Target Deflection in mm</t>
  </si>
  <si>
    <t>75/45 - Newtons</t>
  </si>
  <si>
    <t>75/45 - Pounds</t>
  </si>
  <si>
    <t>75/50 - Newtons</t>
  </si>
  <si>
    <t>75/50 - Pounds</t>
  </si>
  <si>
    <t>75/55 - Newtons</t>
  </si>
  <si>
    <t>75/55 - Pounds</t>
  </si>
  <si>
    <t>100/55 - Newtons</t>
  </si>
  <si>
    <t>100/55 - Pounds</t>
  </si>
  <si>
    <t>Weight Capacity for each Bumper at Target Deflection</t>
  </si>
  <si>
    <t>Weight Added to Meet Capacity for Target Deflection</t>
  </si>
  <si>
    <t>43, 57 and 68 are "Shore" designations referencing the rubber stiffness...43 = Soft, 57 = Medium and 68 = Hard.</t>
  </si>
  <si>
    <t>Pound to Newton to Pound Conversion as 1 Newton = .2248 Pounds, 1 Pound = 4.4484 Newtons.</t>
  </si>
  <si>
    <t>NOTES:</t>
  </si>
  <si>
    <t>Hvy End</t>
  </si>
  <si>
    <t>Lt End</t>
  </si>
  <si>
    <t>Total</t>
  </si>
  <si>
    <t>lbs</t>
  </si>
  <si>
    <t>Weight Capability for Shaker with 4 Mounts using 2 - 43 Shore/Soft Rubber Bumpers on Light End and 2 - 68 Shore/Hard Rubber Bumpers on Heavy End for Target Deflection of 5 mm.</t>
  </si>
  <si>
    <t>&lt;-----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</si>
</sst>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25" xfId="0" applyNumberFormat="1" applyBorder="1" applyAlignment="1">
      <alignment horizontal="center"/>
    </xf>
    <xf numFmtId="2" fontId="0" fillId="0" borderId="0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1" xfId="0" applyNumberFormat="1" applyBorder="1" applyAlignment="1">
      <alignment horizontal="left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6" xfId="0" applyNumberFormat="1" applyBorder="1" applyAlignment="1">
      <alignment horizontal="left"/>
    </xf>
    <xf numFmtId="2" fontId="0" fillId="0" borderId="3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left" vertical="center"/>
    </xf>
    <xf numFmtId="2" fontId="0" fillId="0" borderId="31" xfId="0" applyNumberFormat="1" applyBorder="1" applyAlignment="1">
      <alignment horizontal="right" vertical="center"/>
    </xf>
    <xf numFmtId="2" fontId="0" fillId="0" borderId="31" xfId="0" applyNumberFormat="1" applyBorder="1" applyAlignment="1">
      <alignment horizontal="left" vertical="center"/>
    </xf>
    <xf numFmtId="2" fontId="0" fillId="0" borderId="36" xfId="0" applyNumberFormat="1" applyBorder="1" applyAlignment="1">
      <alignment horizontal="right" vertical="center"/>
    </xf>
    <xf numFmtId="2" fontId="0" fillId="0" borderId="36" xfId="0" applyNumberFormat="1" applyBorder="1" applyAlignment="1">
      <alignment horizontal="left" vertical="center"/>
    </xf>
    <xf numFmtId="2" fontId="0" fillId="0" borderId="15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left" vertical="center"/>
    </xf>
    <xf numFmtId="2" fontId="0" fillId="0" borderId="10" xfId="0" applyNumberFormat="1" applyBorder="1" applyAlignment="1">
      <alignment horizontal="left"/>
    </xf>
    <xf numFmtId="2" fontId="0" fillId="0" borderId="17" xfId="0" applyNumberFormat="1" applyBorder="1" applyAlignment="1">
      <alignment horizontal="right" vertical="center"/>
    </xf>
    <xf numFmtId="2" fontId="0" fillId="0" borderId="18" xfId="0" applyNumberFormat="1" applyBorder="1" applyAlignment="1">
      <alignment horizontal="right" vertical="center"/>
    </xf>
    <xf numFmtId="2" fontId="0" fillId="0" borderId="18" xfId="0" applyNumberFormat="1" applyBorder="1" applyAlignment="1">
      <alignment horizontal="left" vertical="center"/>
    </xf>
    <xf numFmtId="2" fontId="0" fillId="0" borderId="18" xfId="0" applyNumberFormat="1" applyBorder="1" applyAlignment="1">
      <alignment horizontal="left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12" xfId="0" applyNumberForma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wrapText="1"/>
    </xf>
    <xf numFmtId="2" fontId="0" fillId="0" borderId="0" xfId="0" applyNumberForma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34" xfId="0" applyBorder="1" applyAlignment="1">
      <alignment wrapText="1"/>
    </xf>
    <xf numFmtId="1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0" fillId="0" borderId="2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9"/>
  <sheetViews>
    <sheetView tabSelected="1" zoomScaleNormal="100" workbookViewId="0"/>
  </sheetViews>
  <sheetFormatPr defaultRowHeight="15"/>
  <cols>
    <col min="1" max="1" width="3.7109375" style="1" customWidth="1"/>
    <col min="2" max="2" width="9.140625" style="50"/>
    <col min="3" max="5" width="9.140625" style="39"/>
    <col min="6" max="6" width="3.7109375" style="1" customWidth="1"/>
    <col min="7" max="10" width="9.140625" style="1"/>
    <col min="11" max="11" width="3.7109375" style="1" customWidth="1"/>
    <col min="12" max="15" width="9.140625" style="14"/>
    <col min="16" max="16" width="6.7109375" style="1" customWidth="1"/>
    <col min="17" max="18" width="9.140625" style="14"/>
    <col min="19" max="19" width="9.140625" style="1"/>
    <col min="20" max="20" width="3.7109375" style="1" customWidth="1"/>
    <col min="21" max="22" width="10.7109375" style="58" customWidth="1"/>
    <col min="23" max="23" width="3.5703125" style="59" bestFit="1" customWidth="1"/>
    <col min="24" max="24" width="10.7109375" style="58" customWidth="1"/>
    <col min="25" max="25" width="2.42578125" style="14" bestFit="1" customWidth="1"/>
    <col min="26" max="27" width="3.7109375" style="1" customWidth="1"/>
    <col min="28" max="16384" width="9.140625" style="1"/>
  </cols>
  <sheetData>
    <row r="1" spans="1:27" ht="15.75" thickBot="1"/>
    <row r="2" spans="1:27">
      <c r="A2" s="25"/>
      <c r="B2" s="51"/>
      <c r="C2" s="40"/>
      <c r="D2" s="40"/>
      <c r="E2" s="40"/>
      <c r="F2" s="26"/>
      <c r="G2" s="26"/>
      <c r="H2" s="26"/>
      <c r="I2" s="26"/>
      <c r="J2" s="26"/>
      <c r="K2" s="26"/>
      <c r="L2" s="27"/>
      <c r="M2" s="27"/>
      <c r="N2" s="27"/>
      <c r="O2" s="27"/>
      <c r="P2" s="26"/>
      <c r="Q2" s="27"/>
      <c r="R2" s="27"/>
      <c r="S2" s="28"/>
      <c r="T2" s="25"/>
      <c r="U2" s="60"/>
      <c r="V2" s="60"/>
      <c r="W2" s="61"/>
      <c r="X2" s="60"/>
      <c r="Y2" s="27"/>
      <c r="Z2" s="26"/>
      <c r="AA2" s="28"/>
    </row>
    <row r="3" spans="1:27">
      <c r="A3" s="29"/>
      <c r="B3" s="83" t="s">
        <v>2</v>
      </c>
      <c r="C3" s="83"/>
      <c r="D3" s="83"/>
      <c r="E3" s="83"/>
      <c r="F3" s="13"/>
      <c r="G3" s="85" t="s">
        <v>10</v>
      </c>
      <c r="H3" s="86"/>
      <c r="I3" s="86"/>
      <c r="J3" s="87"/>
      <c r="K3" s="13"/>
      <c r="L3" s="16" t="s">
        <v>12</v>
      </c>
      <c r="M3" s="16"/>
      <c r="N3" s="16"/>
      <c r="O3" s="16"/>
      <c r="P3" s="13"/>
      <c r="Q3" s="16"/>
      <c r="R3" s="16"/>
      <c r="S3" s="30"/>
      <c r="T3" s="29"/>
      <c r="U3" s="74" t="s">
        <v>30</v>
      </c>
      <c r="V3" s="75"/>
      <c r="W3" s="75"/>
      <c r="X3" s="75"/>
      <c r="Y3" s="75"/>
      <c r="Z3" s="76"/>
      <c r="AA3" s="30"/>
    </row>
    <row r="4" spans="1:27" s="2" customFormat="1">
      <c r="A4" s="31"/>
      <c r="B4" s="52" t="s">
        <v>0</v>
      </c>
      <c r="C4" s="41">
        <v>43</v>
      </c>
      <c r="D4" s="41">
        <v>57</v>
      </c>
      <c r="E4" s="42">
        <v>68</v>
      </c>
      <c r="F4" s="32"/>
      <c r="G4" s="88" t="s">
        <v>0</v>
      </c>
      <c r="H4" s="6">
        <v>43</v>
      </c>
      <c r="I4" s="6">
        <v>57</v>
      </c>
      <c r="J4" s="89">
        <v>68</v>
      </c>
      <c r="K4" s="32"/>
      <c r="L4" s="17">
        <v>5</v>
      </c>
      <c r="M4" s="33" t="s">
        <v>0</v>
      </c>
      <c r="N4" s="33"/>
      <c r="O4" s="33"/>
      <c r="P4" s="32"/>
      <c r="Q4" s="33"/>
      <c r="R4" s="33"/>
      <c r="S4" s="34"/>
      <c r="T4" s="31"/>
      <c r="U4" s="77"/>
      <c r="V4" s="78"/>
      <c r="W4" s="78"/>
      <c r="X4" s="78"/>
      <c r="Y4" s="78"/>
      <c r="Z4" s="79"/>
      <c r="AA4" s="34"/>
    </row>
    <row r="5" spans="1:27">
      <c r="A5" s="29"/>
      <c r="B5" s="53">
        <v>1.7</v>
      </c>
      <c r="C5" s="43">
        <v>708</v>
      </c>
      <c r="D5" s="43">
        <v>1278</v>
      </c>
      <c r="E5" s="44">
        <v>1839</v>
      </c>
      <c r="F5" s="13"/>
      <c r="G5" s="10">
        <f>(B7-B5)</f>
        <v>3.3999999999999995</v>
      </c>
      <c r="H5" s="11">
        <f t="shared" ref="H5:J5" si="0">(C7-C5)</f>
        <v>1416</v>
      </c>
      <c r="I5" s="11">
        <f t="shared" si="0"/>
        <v>2557</v>
      </c>
      <c r="J5" s="12">
        <f t="shared" si="0"/>
        <v>3679</v>
      </c>
      <c r="K5" s="13"/>
      <c r="L5" s="16" t="s">
        <v>4</v>
      </c>
      <c r="M5" s="16"/>
      <c r="N5" s="16"/>
      <c r="O5" s="16"/>
      <c r="P5" s="13"/>
      <c r="Q5" s="16"/>
      <c r="R5" s="16"/>
      <c r="S5" s="30"/>
      <c r="T5" s="29"/>
      <c r="U5" s="77"/>
      <c r="V5" s="78"/>
      <c r="W5" s="78"/>
      <c r="X5" s="78"/>
      <c r="Y5" s="78"/>
      <c r="Z5" s="79"/>
      <c r="AA5" s="30"/>
    </row>
    <row r="6" spans="1:27">
      <c r="A6" s="29"/>
      <c r="B6" s="53">
        <v>3.4</v>
      </c>
      <c r="C6" s="43">
        <v>1416</v>
      </c>
      <c r="D6" s="43">
        <v>2556</v>
      </c>
      <c r="E6" s="44">
        <v>3679</v>
      </c>
      <c r="F6" s="13"/>
      <c r="G6" s="85" t="s">
        <v>1</v>
      </c>
      <c r="H6" s="86"/>
      <c r="I6" s="86"/>
      <c r="J6" s="87"/>
      <c r="K6" s="13"/>
      <c r="L6" s="18">
        <f>(L4-B5)</f>
        <v>3.3</v>
      </c>
      <c r="M6" s="16" t="s">
        <v>0</v>
      </c>
      <c r="N6" s="16"/>
      <c r="O6" s="16"/>
      <c r="P6" s="13"/>
      <c r="Q6" s="16"/>
      <c r="R6" s="16"/>
      <c r="S6" s="30"/>
      <c r="T6" s="29"/>
      <c r="U6" s="77"/>
      <c r="V6" s="78"/>
      <c r="W6" s="78"/>
      <c r="X6" s="78"/>
      <c r="Y6" s="78"/>
      <c r="Z6" s="79"/>
      <c r="AA6" s="30"/>
    </row>
    <row r="7" spans="1:27">
      <c r="A7" s="29"/>
      <c r="B7" s="54">
        <v>5.0999999999999996</v>
      </c>
      <c r="C7" s="45">
        <v>2124</v>
      </c>
      <c r="D7" s="45">
        <v>3835</v>
      </c>
      <c r="E7" s="46">
        <v>5518</v>
      </c>
      <c r="F7" s="13"/>
      <c r="G7" s="10">
        <v>1</v>
      </c>
      <c r="H7" s="11">
        <f>(H5/G5)</f>
        <v>416.4705882352942</v>
      </c>
      <c r="I7" s="11">
        <f>(I5/G5)</f>
        <v>752.05882352941194</v>
      </c>
      <c r="J7" s="12">
        <f>(J5/G5)</f>
        <v>1082.0588235294119</v>
      </c>
      <c r="K7" s="13"/>
      <c r="L7" s="16" t="s">
        <v>5</v>
      </c>
      <c r="M7" s="16"/>
      <c r="N7" s="16"/>
      <c r="O7" s="16"/>
      <c r="P7" s="13"/>
      <c r="Q7" s="16"/>
      <c r="R7" s="16"/>
      <c r="S7" s="30"/>
      <c r="T7" s="29"/>
      <c r="U7" s="64" t="s">
        <v>27</v>
      </c>
      <c r="V7" s="65">
        <f>(M13*2)</f>
        <v>936.2258823529412</v>
      </c>
      <c r="W7" s="66" t="s">
        <v>29</v>
      </c>
      <c r="X7" s="65">
        <f>(M12*2)</f>
        <v>4164.7058823529414</v>
      </c>
      <c r="Y7" s="67" t="s">
        <v>6</v>
      </c>
      <c r="Z7" s="9"/>
      <c r="AA7" s="30"/>
    </row>
    <row r="8" spans="1:27">
      <c r="A8" s="29"/>
      <c r="B8" s="84"/>
      <c r="C8" s="47"/>
      <c r="D8" s="47"/>
      <c r="E8" s="47"/>
      <c r="F8" s="13"/>
      <c r="G8" s="13"/>
      <c r="H8" s="13"/>
      <c r="I8" s="13"/>
      <c r="J8" s="13"/>
      <c r="K8" s="13"/>
      <c r="L8" s="3" t="s">
        <v>9</v>
      </c>
      <c r="M8" s="22">
        <v>43</v>
      </c>
      <c r="N8" s="19">
        <v>57</v>
      </c>
      <c r="O8" s="20">
        <v>68</v>
      </c>
      <c r="P8" s="13" t="s">
        <v>31</v>
      </c>
      <c r="Q8" s="80" t="s">
        <v>22</v>
      </c>
      <c r="R8" s="81"/>
      <c r="S8" s="82"/>
      <c r="T8" s="29"/>
      <c r="U8" s="64" t="s">
        <v>26</v>
      </c>
      <c r="V8" s="65">
        <f>(O13*2)</f>
        <v>2432.2434352941182</v>
      </c>
      <c r="W8" s="66" t="s">
        <v>29</v>
      </c>
      <c r="X8" s="65">
        <f>(O12*2)</f>
        <v>10819.588235294119</v>
      </c>
      <c r="Y8" s="67" t="s">
        <v>6</v>
      </c>
      <c r="Z8" s="15"/>
      <c r="AA8" s="30"/>
    </row>
    <row r="9" spans="1:27">
      <c r="A9" s="29"/>
      <c r="B9" s="83" t="s">
        <v>3</v>
      </c>
      <c r="C9" s="83"/>
      <c r="D9" s="83"/>
      <c r="E9" s="83"/>
      <c r="F9" s="13"/>
      <c r="G9" s="85" t="s">
        <v>11</v>
      </c>
      <c r="H9" s="86"/>
      <c r="I9" s="86"/>
      <c r="J9" s="87"/>
      <c r="K9" s="13"/>
      <c r="L9" s="23" t="s">
        <v>6</v>
      </c>
      <c r="M9" s="7">
        <f>(L6*H7)</f>
        <v>1374.3529411764707</v>
      </c>
      <c r="N9" s="7">
        <f>(L6*I7)</f>
        <v>2481.7941176470595</v>
      </c>
      <c r="O9" s="21">
        <f>(L6*J7)</f>
        <v>3570.794117647059</v>
      </c>
      <c r="P9" s="13"/>
      <c r="Q9" s="81"/>
      <c r="R9" s="81"/>
      <c r="S9" s="82"/>
      <c r="T9" s="29"/>
      <c r="U9" s="64"/>
      <c r="V9" s="65"/>
      <c r="W9" s="66"/>
      <c r="X9" s="65"/>
      <c r="Y9" s="67"/>
      <c r="Z9" s="15"/>
      <c r="AA9" s="30"/>
    </row>
    <row r="10" spans="1:27">
      <c r="A10" s="29"/>
      <c r="B10" s="52" t="s">
        <v>0</v>
      </c>
      <c r="C10" s="41">
        <v>43</v>
      </c>
      <c r="D10" s="41">
        <v>57</v>
      </c>
      <c r="E10" s="42">
        <v>68</v>
      </c>
      <c r="F10" s="13"/>
      <c r="G10" s="88" t="s">
        <v>0</v>
      </c>
      <c r="H10" s="6">
        <v>43</v>
      </c>
      <c r="I10" s="6">
        <v>57</v>
      </c>
      <c r="J10" s="89">
        <v>68</v>
      </c>
      <c r="K10" s="13"/>
      <c r="L10" s="24" t="s">
        <v>7</v>
      </c>
      <c r="M10" s="11">
        <f>(L6*H13)</f>
        <v>308.95454117647057</v>
      </c>
      <c r="N10" s="11">
        <f>(L6*I13)</f>
        <v>557.9073176470589</v>
      </c>
      <c r="O10" s="12">
        <f>(L6*J13)</f>
        <v>802.71451764705898</v>
      </c>
      <c r="P10" s="13"/>
      <c r="Q10" s="16"/>
      <c r="R10" s="16"/>
      <c r="S10" s="30"/>
      <c r="T10" s="29"/>
      <c r="U10" s="68" t="s">
        <v>28</v>
      </c>
      <c r="V10" s="69">
        <f>(V7+V8)</f>
        <v>3368.4693176470591</v>
      </c>
      <c r="W10" s="70" t="s">
        <v>29</v>
      </c>
      <c r="X10" s="69">
        <f>(X7+X8)</f>
        <v>14984.294117647059</v>
      </c>
      <c r="Y10" s="71" t="s">
        <v>6</v>
      </c>
      <c r="Z10" s="72"/>
      <c r="AA10" s="30"/>
    </row>
    <row r="11" spans="1:27" ht="15.75" thickBot="1">
      <c r="A11" s="29"/>
      <c r="B11" s="53">
        <v>1.7</v>
      </c>
      <c r="C11" s="7">
        <f>(C5*0.2248)</f>
        <v>159.1584</v>
      </c>
      <c r="D11" s="7">
        <f>(D5*0.2248)</f>
        <v>287.2944</v>
      </c>
      <c r="E11" s="8">
        <f>(E5*0.2248)</f>
        <v>413.40719999999999</v>
      </c>
      <c r="F11" s="13"/>
      <c r="G11" s="10">
        <f>(B13-B11)</f>
        <v>3.3999999999999995</v>
      </c>
      <c r="H11" s="11">
        <f t="shared" ref="H11" si="1">(C13-C11)</f>
        <v>318.31679999999994</v>
      </c>
      <c r="I11" s="11">
        <f t="shared" ref="I11" si="2">(D13-D11)</f>
        <v>574.81359999999995</v>
      </c>
      <c r="J11" s="12">
        <f t="shared" ref="J11" si="3">(E13-E11)</f>
        <v>827.03920000000005</v>
      </c>
      <c r="K11" s="13"/>
      <c r="L11" s="3" t="s">
        <v>8</v>
      </c>
      <c r="M11" s="22">
        <v>43</v>
      </c>
      <c r="N11" s="19">
        <v>57</v>
      </c>
      <c r="O11" s="20">
        <v>68</v>
      </c>
      <c r="P11" s="13" t="s">
        <v>31</v>
      </c>
      <c r="Q11" s="80" t="s">
        <v>21</v>
      </c>
      <c r="R11" s="81"/>
      <c r="S11" s="82"/>
      <c r="T11" s="35"/>
      <c r="U11" s="62"/>
      <c r="V11" s="62"/>
      <c r="W11" s="63"/>
      <c r="X11" s="62"/>
      <c r="Y11" s="37"/>
      <c r="Z11" s="36"/>
      <c r="AA11" s="38"/>
    </row>
    <row r="12" spans="1:27">
      <c r="A12" s="29"/>
      <c r="B12" s="53">
        <v>3.4</v>
      </c>
      <c r="C12" s="7">
        <f t="shared" ref="C12:E13" si="4">(C6*0.2248)</f>
        <v>318.3168</v>
      </c>
      <c r="D12" s="7">
        <f t="shared" si="4"/>
        <v>574.58879999999999</v>
      </c>
      <c r="E12" s="8">
        <f t="shared" si="4"/>
        <v>827.03920000000005</v>
      </c>
      <c r="F12" s="13"/>
      <c r="G12" s="85" t="s">
        <v>1</v>
      </c>
      <c r="H12" s="86"/>
      <c r="I12" s="86"/>
      <c r="J12" s="87"/>
      <c r="K12" s="13"/>
      <c r="L12" s="23" t="s">
        <v>6</v>
      </c>
      <c r="M12" s="7">
        <f>(C5+M9)</f>
        <v>2082.3529411764707</v>
      </c>
      <c r="N12" s="7">
        <f t="shared" ref="N12:O12" si="5">(D5+N9)</f>
        <v>3759.7941176470595</v>
      </c>
      <c r="O12" s="21">
        <f t="shared" si="5"/>
        <v>5409.7941176470595</v>
      </c>
      <c r="P12" s="13"/>
      <c r="Q12" s="81"/>
      <c r="R12" s="81"/>
      <c r="S12" s="82"/>
    </row>
    <row r="13" spans="1:27">
      <c r="A13" s="29"/>
      <c r="B13" s="54">
        <v>5.0999999999999996</v>
      </c>
      <c r="C13" s="4">
        <f t="shared" si="4"/>
        <v>477.47519999999997</v>
      </c>
      <c r="D13" s="4">
        <f t="shared" si="4"/>
        <v>862.10799999999995</v>
      </c>
      <c r="E13" s="5">
        <f t="shared" si="4"/>
        <v>1240.4464</v>
      </c>
      <c r="F13" s="13"/>
      <c r="G13" s="10">
        <v>1</v>
      </c>
      <c r="H13" s="11">
        <f>(H11/G11)</f>
        <v>93.622588235294117</v>
      </c>
      <c r="I13" s="11">
        <f>(I11/G11)</f>
        <v>169.06282352941179</v>
      </c>
      <c r="J13" s="12">
        <f>(J11/G11)</f>
        <v>243.24682352941181</v>
      </c>
      <c r="K13" s="13"/>
      <c r="L13" s="10" t="s">
        <v>7</v>
      </c>
      <c r="M13" s="11">
        <f>(C11+M10)</f>
        <v>468.1129411764706</v>
      </c>
      <c r="N13" s="11">
        <f>(D11+N10)</f>
        <v>845.2017176470589</v>
      </c>
      <c r="O13" s="12">
        <f>(E11+O10)</f>
        <v>1216.1217176470591</v>
      </c>
      <c r="P13" s="13"/>
      <c r="Q13" s="16"/>
      <c r="R13" s="16"/>
      <c r="S13" s="30"/>
    </row>
    <row r="14" spans="1:27" ht="15.75" thickBot="1">
      <c r="A14" s="35"/>
      <c r="B14" s="55"/>
      <c r="C14" s="48"/>
      <c r="D14" s="48"/>
      <c r="E14" s="48"/>
      <c r="F14" s="36"/>
      <c r="G14" s="36"/>
      <c r="H14" s="36"/>
      <c r="I14" s="36"/>
      <c r="J14" s="36"/>
      <c r="K14" s="36"/>
      <c r="L14" s="37"/>
      <c r="M14" s="37"/>
      <c r="N14" s="37"/>
      <c r="O14" s="37"/>
      <c r="P14" s="36"/>
      <c r="Q14" s="37"/>
      <c r="R14" s="37"/>
      <c r="S14" s="38"/>
    </row>
    <row r="15" spans="1:27" ht="15.75" thickBot="1"/>
    <row r="16" spans="1:27">
      <c r="A16" s="25"/>
      <c r="B16" s="51"/>
      <c r="C16" s="40"/>
      <c r="D16" s="40"/>
      <c r="E16" s="40"/>
      <c r="F16" s="26"/>
      <c r="G16" s="26"/>
      <c r="H16" s="26"/>
      <c r="I16" s="26"/>
      <c r="J16" s="26"/>
      <c r="K16" s="26"/>
      <c r="L16" s="27"/>
      <c r="M16" s="27"/>
      <c r="N16" s="27"/>
      <c r="O16" s="27"/>
      <c r="P16" s="26"/>
      <c r="Q16" s="27"/>
      <c r="R16" s="27"/>
      <c r="S16" s="28"/>
      <c r="T16" s="25"/>
      <c r="U16" s="60"/>
      <c r="V16" s="60"/>
      <c r="W16" s="61"/>
      <c r="X16" s="60"/>
      <c r="Y16" s="27"/>
      <c r="Z16" s="26"/>
      <c r="AA16" s="28"/>
    </row>
    <row r="17" spans="1:27">
      <c r="A17" s="29"/>
      <c r="B17" s="83" t="s">
        <v>13</v>
      </c>
      <c r="C17" s="83"/>
      <c r="D17" s="83"/>
      <c r="E17" s="83"/>
      <c r="F17" s="13"/>
      <c r="G17" s="85" t="s">
        <v>10</v>
      </c>
      <c r="H17" s="86"/>
      <c r="I17" s="86"/>
      <c r="J17" s="87"/>
      <c r="K17" s="13"/>
      <c r="L17" s="16" t="s">
        <v>12</v>
      </c>
      <c r="M17" s="16"/>
      <c r="N17" s="16"/>
      <c r="O17" s="16"/>
      <c r="P17" s="13"/>
      <c r="Q17" s="16"/>
      <c r="R17" s="16"/>
      <c r="S17" s="30"/>
      <c r="T17" s="29"/>
      <c r="U17" s="74" t="s">
        <v>30</v>
      </c>
      <c r="V17" s="75"/>
      <c r="W17" s="75"/>
      <c r="X17" s="75"/>
      <c r="Y17" s="75"/>
      <c r="Z17" s="76"/>
      <c r="AA17" s="30"/>
    </row>
    <row r="18" spans="1:27" s="2" customFormat="1">
      <c r="A18" s="31"/>
      <c r="B18" s="52" t="s">
        <v>0</v>
      </c>
      <c r="C18" s="41">
        <v>43</v>
      </c>
      <c r="D18" s="41">
        <v>57</v>
      </c>
      <c r="E18" s="42">
        <v>68</v>
      </c>
      <c r="F18" s="32"/>
      <c r="G18" s="88" t="s">
        <v>0</v>
      </c>
      <c r="H18" s="6">
        <v>43</v>
      </c>
      <c r="I18" s="6">
        <v>57</v>
      </c>
      <c r="J18" s="89">
        <v>68</v>
      </c>
      <c r="K18" s="32"/>
      <c r="L18" s="17">
        <v>5</v>
      </c>
      <c r="M18" s="33" t="s">
        <v>0</v>
      </c>
      <c r="N18" s="33"/>
      <c r="O18" s="33"/>
      <c r="P18" s="32"/>
      <c r="Q18" s="33"/>
      <c r="R18" s="33"/>
      <c r="S18" s="34"/>
      <c r="T18" s="31"/>
      <c r="U18" s="77"/>
      <c r="V18" s="78"/>
      <c r="W18" s="78"/>
      <c r="X18" s="78"/>
      <c r="Y18" s="78"/>
      <c r="Z18" s="79"/>
      <c r="AA18" s="34"/>
    </row>
    <row r="19" spans="1:27">
      <c r="A19" s="29"/>
      <c r="B19" s="53">
        <v>2</v>
      </c>
      <c r="C19" s="43">
        <v>659</v>
      </c>
      <c r="D19" s="43">
        <v>1188</v>
      </c>
      <c r="E19" s="44">
        <v>1722</v>
      </c>
      <c r="F19" s="13"/>
      <c r="G19" s="10">
        <f>(B21-B19)</f>
        <v>3.9000000000000004</v>
      </c>
      <c r="H19" s="11">
        <f t="shared" ref="H19" si="6">(C21-C19)</f>
        <v>1284</v>
      </c>
      <c r="I19" s="11">
        <f t="shared" ref="I19" si="7">(D21-D19)</f>
        <v>2318</v>
      </c>
      <c r="J19" s="12">
        <f t="shared" ref="J19" si="8">(E21-E19)</f>
        <v>3357</v>
      </c>
      <c r="K19" s="13"/>
      <c r="L19" s="16" t="s">
        <v>4</v>
      </c>
      <c r="M19" s="16"/>
      <c r="N19" s="16"/>
      <c r="O19" s="16"/>
      <c r="P19" s="13"/>
      <c r="Q19" s="16"/>
      <c r="R19" s="16"/>
      <c r="S19" s="30"/>
      <c r="T19" s="29"/>
      <c r="U19" s="77"/>
      <c r="V19" s="78"/>
      <c r="W19" s="78"/>
      <c r="X19" s="78"/>
      <c r="Y19" s="78"/>
      <c r="Z19" s="79"/>
      <c r="AA19" s="30"/>
    </row>
    <row r="20" spans="1:27">
      <c r="A20" s="29"/>
      <c r="B20" s="53">
        <v>3.9</v>
      </c>
      <c r="C20" s="43">
        <v>1285</v>
      </c>
      <c r="D20" s="43">
        <v>2317</v>
      </c>
      <c r="E20" s="44">
        <v>3358</v>
      </c>
      <c r="F20" s="13"/>
      <c r="G20" s="85" t="s">
        <v>1</v>
      </c>
      <c r="H20" s="86"/>
      <c r="I20" s="86"/>
      <c r="J20" s="87"/>
      <c r="K20" s="13"/>
      <c r="L20" s="18">
        <f>(L18-B19)</f>
        <v>3</v>
      </c>
      <c r="M20" s="16" t="s">
        <v>0</v>
      </c>
      <c r="N20" s="16"/>
      <c r="O20" s="16"/>
      <c r="P20" s="13"/>
      <c r="Q20" s="16"/>
      <c r="R20" s="16"/>
      <c r="S20" s="30"/>
      <c r="T20" s="29"/>
      <c r="U20" s="77"/>
      <c r="V20" s="78"/>
      <c r="W20" s="78"/>
      <c r="X20" s="78"/>
      <c r="Y20" s="78"/>
      <c r="Z20" s="79"/>
      <c r="AA20" s="30"/>
    </row>
    <row r="21" spans="1:27">
      <c r="A21" s="29"/>
      <c r="B21" s="54">
        <v>5.9</v>
      </c>
      <c r="C21" s="45">
        <v>1943</v>
      </c>
      <c r="D21" s="45">
        <v>3506</v>
      </c>
      <c r="E21" s="46">
        <v>5079</v>
      </c>
      <c r="F21" s="13"/>
      <c r="G21" s="10">
        <v>1</v>
      </c>
      <c r="H21" s="11">
        <f>(H19/G19)</f>
        <v>329.23076923076923</v>
      </c>
      <c r="I21" s="11">
        <f>(I19/G19)</f>
        <v>594.35897435897425</v>
      </c>
      <c r="J21" s="12">
        <f>(J19/G19)</f>
        <v>860.76923076923072</v>
      </c>
      <c r="K21" s="13"/>
      <c r="L21" s="16" t="s">
        <v>5</v>
      </c>
      <c r="M21" s="16"/>
      <c r="N21" s="16"/>
      <c r="O21" s="16"/>
      <c r="P21" s="13"/>
      <c r="Q21" s="16"/>
      <c r="R21" s="16"/>
      <c r="S21" s="30"/>
      <c r="T21" s="29"/>
      <c r="U21" s="64" t="s">
        <v>27</v>
      </c>
      <c r="V21" s="65">
        <f>(M27*2)</f>
        <v>740.35286153846141</v>
      </c>
      <c r="W21" s="66" t="s">
        <v>29</v>
      </c>
      <c r="X21" s="65">
        <f>(M26*2)</f>
        <v>3293.3846153846152</v>
      </c>
      <c r="Y21" s="67" t="s">
        <v>6</v>
      </c>
      <c r="Z21" s="9"/>
      <c r="AA21" s="30"/>
    </row>
    <row r="22" spans="1:27">
      <c r="A22" s="29"/>
      <c r="B22" s="84"/>
      <c r="C22" s="47"/>
      <c r="D22" s="47"/>
      <c r="E22" s="47"/>
      <c r="F22" s="13"/>
      <c r="G22" s="13"/>
      <c r="H22" s="13"/>
      <c r="I22" s="13"/>
      <c r="J22" s="13"/>
      <c r="K22" s="13"/>
      <c r="L22" s="3" t="s">
        <v>9</v>
      </c>
      <c r="M22" s="22">
        <v>43</v>
      </c>
      <c r="N22" s="19">
        <v>57</v>
      </c>
      <c r="O22" s="20">
        <v>68</v>
      </c>
      <c r="P22" s="13" t="s">
        <v>31</v>
      </c>
      <c r="Q22" s="80" t="s">
        <v>22</v>
      </c>
      <c r="R22" s="81"/>
      <c r="S22" s="82"/>
      <c r="T22" s="29"/>
      <c r="U22" s="64" t="s">
        <v>26</v>
      </c>
      <c r="V22" s="65">
        <f>(O27*2)</f>
        <v>1935.2167384615382</v>
      </c>
      <c r="W22" s="66" t="s">
        <v>29</v>
      </c>
      <c r="X22" s="65">
        <f>(O26*2)</f>
        <v>8608.6153846153848</v>
      </c>
      <c r="Y22" s="67" t="s">
        <v>6</v>
      </c>
      <c r="Z22" s="15"/>
      <c r="AA22" s="30"/>
    </row>
    <row r="23" spans="1:27">
      <c r="A23" s="29"/>
      <c r="B23" s="83" t="s">
        <v>14</v>
      </c>
      <c r="C23" s="83"/>
      <c r="D23" s="83"/>
      <c r="E23" s="83"/>
      <c r="F23" s="13"/>
      <c r="G23" s="85" t="s">
        <v>11</v>
      </c>
      <c r="H23" s="86"/>
      <c r="I23" s="86"/>
      <c r="J23" s="87"/>
      <c r="K23" s="13"/>
      <c r="L23" s="23" t="s">
        <v>6</v>
      </c>
      <c r="M23" s="7">
        <f>(L20*H21)</f>
        <v>987.69230769230762</v>
      </c>
      <c r="N23" s="7">
        <f>(L20*I21)</f>
        <v>1783.0769230769229</v>
      </c>
      <c r="O23" s="21">
        <f>(L20*J21)</f>
        <v>2582.3076923076924</v>
      </c>
      <c r="P23" s="13"/>
      <c r="Q23" s="81"/>
      <c r="R23" s="81"/>
      <c r="S23" s="82"/>
      <c r="T23" s="29"/>
      <c r="U23" s="64"/>
      <c r="V23" s="65"/>
      <c r="W23" s="66"/>
      <c r="X23" s="65"/>
      <c r="Y23" s="67"/>
      <c r="Z23" s="15"/>
      <c r="AA23" s="30"/>
    </row>
    <row r="24" spans="1:27">
      <c r="A24" s="29"/>
      <c r="B24" s="52" t="s">
        <v>0</v>
      </c>
      <c r="C24" s="41">
        <v>43</v>
      </c>
      <c r="D24" s="41">
        <v>57</v>
      </c>
      <c r="E24" s="42">
        <v>68</v>
      </c>
      <c r="F24" s="13"/>
      <c r="G24" s="88" t="s">
        <v>0</v>
      </c>
      <c r="H24" s="6">
        <v>43</v>
      </c>
      <c r="I24" s="6">
        <v>57</v>
      </c>
      <c r="J24" s="89">
        <v>68</v>
      </c>
      <c r="K24" s="13"/>
      <c r="L24" s="24" t="s">
        <v>7</v>
      </c>
      <c r="M24" s="11">
        <f>(L20*H27)</f>
        <v>222.03323076923073</v>
      </c>
      <c r="N24" s="11">
        <f>(L20*I27)</f>
        <v>400.83569230769228</v>
      </c>
      <c r="O24" s="12">
        <f>(L20*J27)</f>
        <v>580.5027692307691</v>
      </c>
      <c r="P24" s="13"/>
      <c r="Q24" s="16"/>
      <c r="R24" s="16"/>
      <c r="S24" s="30"/>
      <c r="T24" s="29"/>
      <c r="U24" s="68" t="s">
        <v>28</v>
      </c>
      <c r="V24" s="69">
        <f>(V21+V22)</f>
        <v>2675.5695999999998</v>
      </c>
      <c r="W24" s="70" t="s">
        <v>29</v>
      </c>
      <c r="X24" s="69">
        <f>(X21+X22)</f>
        <v>11902</v>
      </c>
      <c r="Y24" s="71" t="s">
        <v>6</v>
      </c>
      <c r="Z24" s="72"/>
      <c r="AA24" s="30"/>
    </row>
    <row r="25" spans="1:27" ht="15.75" thickBot="1">
      <c r="A25" s="29"/>
      <c r="B25" s="53">
        <v>2</v>
      </c>
      <c r="C25" s="7">
        <f>(C19*0.2248)</f>
        <v>148.14320000000001</v>
      </c>
      <c r="D25" s="7">
        <f>(D19*0.2248)</f>
        <v>267.06240000000003</v>
      </c>
      <c r="E25" s="8">
        <f>(E19*0.2248)</f>
        <v>387.10559999999998</v>
      </c>
      <c r="F25" s="13"/>
      <c r="G25" s="10">
        <f>(B27-B25)</f>
        <v>3.9000000000000004</v>
      </c>
      <c r="H25" s="11">
        <f t="shared" ref="H25" si="9">(C27-C25)</f>
        <v>288.64319999999998</v>
      </c>
      <c r="I25" s="11">
        <f t="shared" ref="I25" si="10">(D27-D25)</f>
        <v>521.08640000000003</v>
      </c>
      <c r="J25" s="12">
        <f t="shared" ref="J25" si="11">(E27-E25)</f>
        <v>754.65359999999998</v>
      </c>
      <c r="K25" s="13"/>
      <c r="L25" s="3" t="s">
        <v>8</v>
      </c>
      <c r="M25" s="22">
        <v>43</v>
      </c>
      <c r="N25" s="19">
        <v>57</v>
      </c>
      <c r="O25" s="20">
        <v>68</v>
      </c>
      <c r="P25" s="13" t="s">
        <v>31</v>
      </c>
      <c r="Q25" s="80" t="s">
        <v>21</v>
      </c>
      <c r="R25" s="81"/>
      <c r="S25" s="82"/>
      <c r="T25" s="35"/>
      <c r="U25" s="62"/>
      <c r="V25" s="62"/>
      <c r="W25" s="63"/>
      <c r="X25" s="62"/>
      <c r="Y25" s="37"/>
      <c r="Z25" s="36"/>
      <c r="AA25" s="38"/>
    </row>
    <row r="26" spans="1:27">
      <c r="A26" s="29"/>
      <c r="B26" s="53">
        <v>3.9</v>
      </c>
      <c r="C26" s="7">
        <f t="shared" ref="C26:E26" si="12">(C20*0.2248)</f>
        <v>288.86799999999999</v>
      </c>
      <c r="D26" s="7">
        <f t="shared" si="12"/>
        <v>520.86159999999995</v>
      </c>
      <c r="E26" s="8">
        <f t="shared" si="12"/>
        <v>754.87840000000006</v>
      </c>
      <c r="F26" s="13"/>
      <c r="G26" s="85" t="s">
        <v>1</v>
      </c>
      <c r="H26" s="86"/>
      <c r="I26" s="86"/>
      <c r="J26" s="87"/>
      <c r="K26" s="13"/>
      <c r="L26" s="23" t="s">
        <v>6</v>
      </c>
      <c r="M26" s="7">
        <f>(C19+M23)</f>
        <v>1646.6923076923076</v>
      </c>
      <c r="N26" s="7">
        <f t="shared" ref="N26" si="13">(D19+N23)</f>
        <v>2971.0769230769229</v>
      </c>
      <c r="O26" s="21">
        <f t="shared" ref="O26" si="14">(E19+O23)</f>
        <v>4304.3076923076924</v>
      </c>
      <c r="P26" s="13"/>
      <c r="Q26" s="81"/>
      <c r="R26" s="81"/>
      <c r="S26" s="82"/>
    </row>
    <row r="27" spans="1:27">
      <c r="A27" s="29"/>
      <c r="B27" s="54">
        <v>5.9</v>
      </c>
      <c r="C27" s="4">
        <f t="shared" ref="C27:E27" si="15">(C21*0.2248)</f>
        <v>436.78640000000001</v>
      </c>
      <c r="D27" s="4">
        <f t="shared" si="15"/>
        <v>788.14880000000005</v>
      </c>
      <c r="E27" s="5">
        <f t="shared" si="15"/>
        <v>1141.7592</v>
      </c>
      <c r="F27" s="13"/>
      <c r="G27" s="10">
        <v>1</v>
      </c>
      <c r="H27" s="11">
        <f>(H25/G25)</f>
        <v>74.011076923076914</v>
      </c>
      <c r="I27" s="11">
        <f>(I25/G25)</f>
        <v>133.61189743589742</v>
      </c>
      <c r="J27" s="12">
        <f>(J25/G25)</f>
        <v>193.50092307692304</v>
      </c>
      <c r="K27" s="13"/>
      <c r="L27" s="10" t="s">
        <v>7</v>
      </c>
      <c r="M27" s="11">
        <f>(C25+M24)</f>
        <v>370.17643076923071</v>
      </c>
      <c r="N27" s="11">
        <f>(D25+N24)</f>
        <v>667.89809230769231</v>
      </c>
      <c r="O27" s="12">
        <f>(E25+O24)</f>
        <v>967.60836923076909</v>
      </c>
      <c r="P27" s="13"/>
      <c r="Q27" s="16"/>
      <c r="R27" s="16"/>
      <c r="S27" s="30"/>
    </row>
    <row r="28" spans="1:27" ht="15.75" thickBot="1">
      <c r="A28" s="35"/>
      <c r="B28" s="55"/>
      <c r="C28" s="48"/>
      <c r="D28" s="48"/>
      <c r="E28" s="48"/>
      <c r="F28" s="36"/>
      <c r="G28" s="36"/>
      <c r="H28" s="36"/>
      <c r="I28" s="36"/>
      <c r="J28" s="36"/>
      <c r="K28" s="36"/>
      <c r="L28" s="37"/>
      <c r="M28" s="37"/>
      <c r="N28" s="37"/>
      <c r="O28" s="37"/>
      <c r="P28" s="36"/>
      <c r="Q28" s="37"/>
      <c r="R28" s="37"/>
      <c r="S28" s="38"/>
    </row>
    <row r="29" spans="1:27" ht="15.75" thickBot="1"/>
    <row r="30" spans="1:27">
      <c r="A30" s="25"/>
      <c r="B30" s="51"/>
      <c r="C30" s="40"/>
      <c r="D30" s="40"/>
      <c r="E30" s="40"/>
      <c r="F30" s="26"/>
      <c r="G30" s="26"/>
      <c r="H30" s="26"/>
      <c r="I30" s="26"/>
      <c r="J30" s="26"/>
      <c r="K30" s="26"/>
      <c r="L30" s="27"/>
      <c r="M30" s="27"/>
      <c r="N30" s="27"/>
      <c r="O30" s="27"/>
      <c r="P30" s="26"/>
      <c r="Q30" s="27"/>
      <c r="R30" s="27"/>
      <c r="S30" s="28"/>
      <c r="T30" s="25"/>
      <c r="U30" s="60"/>
      <c r="V30" s="60"/>
      <c r="W30" s="61"/>
      <c r="X30" s="60"/>
      <c r="Y30" s="27"/>
      <c r="Z30" s="26"/>
      <c r="AA30" s="28"/>
    </row>
    <row r="31" spans="1:27">
      <c r="A31" s="29"/>
      <c r="B31" s="83" t="s">
        <v>15</v>
      </c>
      <c r="C31" s="83"/>
      <c r="D31" s="83"/>
      <c r="E31" s="83"/>
      <c r="F31" s="13"/>
      <c r="G31" s="85" t="s">
        <v>10</v>
      </c>
      <c r="H31" s="86"/>
      <c r="I31" s="86"/>
      <c r="J31" s="87"/>
      <c r="K31" s="13"/>
      <c r="L31" s="16" t="s">
        <v>12</v>
      </c>
      <c r="M31" s="16"/>
      <c r="N31" s="16"/>
      <c r="O31" s="16"/>
      <c r="P31" s="13"/>
      <c r="Q31" s="16"/>
      <c r="R31" s="16"/>
      <c r="S31" s="30"/>
      <c r="T31" s="29"/>
      <c r="U31" s="74" t="s">
        <v>30</v>
      </c>
      <c r="V31" s="75"/>
      <c r="W31" s="75"/>
      <c r="X31" s="75"/>
      <c r="Y31" s="75"/>
      <c r="Z31" s="76"/>
      <c r="AA31" s="30"/>
    </row>
    <row r="32" spans="1:27" s="2" customFormat="1">
      <c r="A32" s="31"/>
      <c r="B32" s="52" t="s">
        <v>0</v>
      </c>
      <c r="C32" s="41">
        <v>43</v>
      </c>
      <c r="D32" s="41">
        <v>57</v>
      </c>
      <c r="E32" s="42">
        <v>68</v>
      </c>
      <c r="F32" s="32"/>
      <c r="G32" s="88" t="s">
        <v>0</v>
      </c>
      <c r="H32" s="6">
        <v>43</v>
      </c>
      <c r="I32" s="6">
        <v>57</v>
      </c>
      <c r="J32" s="89">
        <v>68</v>
      </c>
      <c r="K32" s="32"/>
      <c r="L32" s="17">
        <v>5</v>
      </c>
      <c r="M32" s="33" t="s">
        <v>0</v>
      </c>
      <c r="N32" s="33"/>
      <c r="O32" s="33"/>
      <c r="P32" s="32"/>
      <c r="Q32" s="33"/>
      <c r="R32" s="33"/>
      <c r="S32" s="34"/>
      <c r="T32" s="31"/>
      <c r="U32" s="77"/>
      <c r="V32" s="78"/>
      <c r="W32" s="78"/>
      <c r="X32" s="78"/>
      <c r="Y32" s="78"/>
      <c r="Z32" s="79"/>
      <c r="AA32" s="34"/>
    </row>
    <row r="33" spans="1:27">
      <c r="A33" s="29"/>
      <c r="B33" s="53">
        <v>2.2000000000000002</v>
      </c>
      <c r="C33" s="43">
        <v>620</v>
      </c>
      <c r="D33" s="43">
        <v>1114</v>
      </c>
      <c r="E33" s="44">
        <v>1618</v>
      </c>
      <c r="F33" s="13"/>
      <c r="G33" s="10">
        <f>(B35-B33)</f>
        <v>4.3999999999999995</v>
      </c>
      <c r="H33" s="11">
        <f t="shared" ref="H33" si="16">(C35-C33)</f>
        <v>1238</v>
      </c>
      <c r="I33" s="11">
        <f t="shared" ref="I33" si="17">(D35-D33)</f>
        <v>2229</v>
      </c>
      <c r="J33" s="12">
        <f t="shared" ref="J33" si="18">(E35-E33)</f>
        <v>3235</v>
      </c>
      <c r="K33" s="13"/>
      <c r="L33" s="16" t="s">
        <v>4</v>
      </c>
      <c r="M33" s="16"/>
      <c r="N33" s="16"/>
      <c r="O33" s="16"/>
      <c r="P33" s="13"/>
      <c r="Q33" s="16"/>
      <c r="R33" s="16"/>
      <c r="S33" s="30"/>
      <c r="T33" s="29"/>
      <c r="U33" s="77"/>
      <c r="V33" s="78"/>
      <c r="W33" s="78"/>
      <c r="X33" s="78"/>
      <c r="Y33" s="78"/>
      <c r="Z33" s="79"/>
      <c r="AA33" s="30"/>
    </row>
    <row r="34" spans="1:27">
      <c r="A34" s="29"/>
      <c r="B34" s="53">
        <v>4.4000000000000004</v>
      </c>
      <c r="C34" s="43">
        <v>1239</v>
      </c>
      <c r="D34" s="43">
        <v>2229</v>
      </c>
      <c r="E34" s="44">
        <v>3235</v>
      </c>
      <c r="F34" s="13"/>
      <c r="G34" s="85" t="s">
        <v>1</v>
      </c>
      <c r="H34" s="86"/>
      <c r="I34" s="86"/>
      <c r="J34" s="87"/>
      <c r="K34" s="13"/>
      <c r="L34" s="18">
        <f>(L32-B33)</f>
        <v>2.8</v>
      </c>
      <c r="M34" s="16" t="s">
        <v>0</v>
      </c>
      <c r="N34" s="16"/>
      <c r="O34" s="16"/>
      <c r="P34" s="13"/>
      <c r="Q34" s="16"/>
      <c r="R34" s="16"/>
      <c r="S34" s="30"/>
      <c r="T34" s="29"/>
      <c r="U34" s="77"/>
      <c r="V34" s="78"/>
      <c r="W34" s="78"/>
      <c r="X34" s="78"/>
      <c r="Y34" s="78"/>
      <c r="Z34" s="79"/>
      <c r="AA34" s="30"/>
    </row>
    <row r="35" spans="1:27">
      <c r="A35" s="29"/>
      <c r="B35" s="54">
        <v>6.6</v>
      </c>
      <c r="C35" s="45">
        <v>1858</v>
      </c>
      <c r="D35" s="45">
        <v>3343</v>
      </c>
      <c r="E35" s="46">
        <v>4853</v>
      </c>
      <c r="F35" s="13"/>
      <c r="G35" s="10">
        <v>1</v>
      </c>
      <c r="H35" s="11">
        <f>(H33/G33)</f>
        <v>281.36363636363637</v>
      </c>
      <c r="I35" s="11">
        <f>(I33/G33)</f>
        <v>506.59090909090918</v>
      </c>
      <c r="J35" s="12">
        <f>(J33/G33)</f>
        <v>735.22727272727286</v>
      </c>
      <c r="K35" s="13"/>
      <c r="L35" s="16" t="s">
        <v>5</v>
      </c>
      <c r="M35" s="16"/>
      <c r="N35" s="16"/>
      <c r="O35" s="16"/>
      <c r="P35" s="13"/>
      <c r="Q35" s="16"/>
      <c r="R35" s="16"/>
      <c r="S35" s="30"/>
      <c r="T35" s="29"/>
      <c r="U35" s="64" t="s">
        <v>27</v>
      </c>
      <c r="V35" s="65">
        <f>(M41*2)</f>
        <v>596.81188571428572</v>
      </c>
      <c r="W35" s="66" t="s">
        <v>29</v>
      </c>
      <c r="X35" s="65">
        <f>(M40*2)</f>
        <v>2815.6363636363635</v>
      </c>
      <c r="Y35" s="67" t="s">
        <v>6</v>
      </c>
      <c r="Z35" s="9"/>
      <c r="AA35" s="30"/>
    </row>
    <row r="36" spans="1:27">
      <c r="A36" s="29"/>
      <c r="B36" s="84"/>
      <c r="C36" s="47"/>
      <c r="D36" s="47"/>
      <c r="E36" s="47"/>
      <c r="F36" s="13"/>
      <c r="G36" s="13"/>
      <c r="H36" s="13"/>
      <c r="I36" s="13"/>
      <c r="J36" s="13"/>
      <c r="K36" s="13"/>
      <c r="L36" s="3" t="s">
        <v>9</v>
      </c>
      <c r="M36" s="22">
        <v>43</v>
      </c>
      <c r="N36" s="19">
        <v>57</v>
      </c>
      <c r="O36" s="20">
        <v>68</v>
      </c>
      <c r="P36" s="13" t="s">
        <v>31</v>
      </c>
      <c r="Q36" s="80" t="s">
        <v>22</v>
      </c>
      <c r="R36" s="81"/>
      <c r="S36" s="82"/>
      <c r="T36" s="29"/>
      <c r="U36" s="64" t="s">
        <v>26</v>
      </c>
      <c r="V36" s="65">
        <f>(O41*2)</f>
        <v>1558.5705142857144</v>
      </c>
      <c r="W36" s="66" t="s">
        <v>29</v>
      </c>
      <c r="X36" s="65">
        <f>(O40*2)</f>
        <v>7353.2727272727279</v>
      </c>
      <c r="Y36" s="67" t="s">
        <v>6</v>
      </c>
      <c r="Z36" s="15"/>
      <c r="AA36" s="30"/>
    </row>
    <row r="37" spans="1:27">
      <c r="A37" s="29"/>
      <c r="B37" s="83" t="s">
        <v>16</v>
      </c>
      <c r="C37" s="83"/>
      <c r="D37" s="83"/>
      <c r="E37" s="83"/>
      <c r="F37" s="13"/>
      <c r="G37" s="85" t="s">
        <v>11</v>
      </c>
      <c r="H37" s="86"/>
      <c r="I37" s="86"/>
      <c r="J37" s="87"/>
      <c r="K37" s="13"/>
      <c r="L37" s="23" t="s">
        <v>6</v>
      </c>
      <c r="M37" s="7">
        <f>(L34*H35)</f>
        <v>787.81818181818176</v>
      </c>
      <c r="N37" s="7">
        <f>(L34*I35)</f>
        <v>1418.4545454545457</v>
      </c>
      <c r="O37" s="21">
        <f>(L34*J35)</f>
        <v>2058.636363636364</v>
      </c>
      <c r="P37" s="13"/>
      <c r="Q37" s="81"/>
      <c r="R37" s="81"/>
      <c r="S37" s="82"/>
      <c r="T37" s="29"/>
      <c r="U37" s="64"/>
      <c r="V37" s="65"/>
      <c r="W37" s="66"/>
      <c r="X37" s="65"/>
      <c r="Y37" s="67"/>
      <c r="Z37" s="15"/>
      <c r="AA37" s="30"/>
    </row>
    <row r="38" spans="1:27">
      <c r="A38" s="29"/>
      <c r="B38" s="52" t="s">
        <v>0</v>
      </c>
      <c r="C38" s="41">
        <v>43</v>
      </c>
      <c r="D38" s="41">
        <v>57</v>
      </c>
      <c r="E38" s="42">
        <v>68</v>
      </c>
      <c r="F38" s="13"/>
      <c r="G38" s="88" t="s">
        <v>0</v>
      </c>
      <c r="H38" s="6">
        <v>43</v>
      </c>
      <c r="I38" s="6">
        <v>57</v>
      </c>
      <c r="J38" s="89">
        <v>68</v>
      </c>
      <c r="K38" s="13"/>
      <c r="L38" s="24" t="s">
        <v>7</v>
      </c>
      <c r="M38" s="11">
        <f>(L34*H41)</f>
        <v>159.02994285714286</v>
      </c>
      <c r="N38" s="11">
        <f>(L34*I41)</f>
        <v>286.33097142857139</v>
      </c>
      <c r="O38" s="12">
        <f>(L34*J41)</f>
        <v>415.55885714285716</v>
      </c>
      <c r="P38" s="13"/>
      <c r="Q38" s="16"/>
      <c r="R38" s="16"/>
      <c r="S38" s="30"/>
      <c r="T38" s="29"/>
      <c r="U38" s="68" t="s">
        <v>28</v>
      </c>
      <c r="V38" s="69">
        <f>(V35+V36)</f>
        <v>2155.3824</v>
      </c>
      <c r="W38" s="70" t="s">
        <v>29</v>
      </c>
      <c r="X38" s="69">
        <f>(X35+X36)</f>
        <v>10168.909090909092</v>
      </c>
      <c r="Y38" s="71" t="s">
        <v>6</v>
      </c>
      <c r="Z38" s="72"/>
      <c r="AA38" s="30"/>
    </row>
    <row r="39" spans="1:27" ht="15.75" thickBot="1">
      <c r="A39" s="29"/>
      <c r="B39" s="53">
        <v>2.5</v>
      </c>
      <c r="C39" s="7">
        <f>(C33*0.2248)</f>
        <v>139.376</v>
      </c>
      <c r="D39" s="7">
        <f>(D33*0.2248)</f>
        <v>250.4272</v>
      </c>
      <c r="E39" s="8">
        <f>(E33*0.2248)</f>
        <v>363.72640000000001</v>
      </c>
      <c r="F39" s="13"/>
      <c r="G39" s="10">
        <f>(B41-B39)</f>
        <v>4.9000000000000004</v>
      </c>
      <c r="H39" s="11">
        <f t="shared" ref="H39" si="19">(C41-C39)</f>
        <v>278.30240000000003</v>
      </c>
      <c r="I39" s="11">
        <f t="shared" ref="I39" si="20">(D41-D39)</f>
        <v>501.07920000000001</v>
      </c>
      <c r="J39" s="12">
        <f t="shared" ref="J39" si="21">(E41-E39)</f>
        <v>727.22800000000007</v>
      </c>
      <c r="K39" s="13"/>
      <c r="L39" s="3" t="s">
        <v>8</v>
      </c>
      <c r="M39" s="22">
        <v>43</v>
      </c>
      <c r="N39" s="19">
        <v>57</v>
      </c>
      <c r="O39" s="20">
        <v>68</v>
      </c>
      <c r="P39" s="13" t="s">
        <v>31</v>
      </c>
      <c r="Q39" s="80" t="s">
        <v>21</v>
      </c>
      <c r="R39" s="81"/>
      <c r="S39" s="82"/>
      <c r="T39" s="35"/>
      <c r="U39" s="62"/>
      <c r="V39" s="62"/>
      <c r="W39" s="63"/>
      <c r="X39" s="62"/>
      <c r="Y39" s="37"/>
      <c r="Z39" s="36"/>
      <c r="AA39" s="38"/>
    </row>
    <row r="40" spans="1:27">
      <c r="A40" s="29"/>
      <c r="B40" s="53">
        <v>4.9000000000000004</v>
      </c>
      <c r="C40" s="7">
        <f t="shared" ref="C40:E40" si="22">(C34*0.2248)</f>
        <v>278.52719999999999</v>
      </c>
      <c r="D40" s="7">
        <f t="shared" si="22"/>
        <v>501.07920000000001</v>
      </c>
      <c r="E40" s="8">
        <f t="shared" si="22"/>
        <v>727.22799999999995</v>
      </c>
      <c r="F40" s="13"/>
      <c r="G40" s="85" t="s">
        <v>1</v>
      </c>
      <c r="H40" s="86"/>
      <c r="I40" s="86"/>
      <c r="J40" s="87"/>
      <c r="K40" s="13"/>
      <c r="L40" s="23" t="s">
        <v>6</v>
      </c>
      <c r="M40" s="7">
        <f>(C33+M37)</f>
        <v>1407.8181818181818</v>
      </c>
      <c r="N40" s="7">
        <f t="shared" ref="N40" si="23">(D33+N37)</f>
        <v>2532.454545454546</v>
      </c>
      <c r="O40" s="21">
        <f t="shared" ref="O40" si="24">(E33+O37)</f>
        <v>3676.636363636364</v>
      </c>
      <c r="P40" s="13"/>
      <c r="Q40" s="81"/>
      <c r="R40" s="81"/>
      <c r="S40" s="82"/>
    </row>
    <row r="41" spans="1:27">
      <c r="A41" s="29"/>
      <c r="B41" s="54">
        <v>7.4</v>
      </c>
      <c r="C41" s="4">
        <f t="shared" ref="C41:E41" si="25">(C35*0.2248)</f>
        <v>417.67840000000001</v>
      </c>
      <c r="D41" s="4">
        <f t="shared" si="25"/>
        <v>751.50639999999999</v>
      </c>
      <c r="E41" s="5">
        <f t="shared" si="25"/>
        <v>1090.9544000000001</v>
      </c>
      <c r="F41" s="13"/>
      <c r="G41" s="10">
        <v>1</v>
      </c>
      <c r="H41" s="11">
        <f>(H39/G39)</f>
        <v>56.796408163265312</v>
      </c>
      <c r="I41" s="11">
        <f>(I39/G39)</f>
        <v>102.26106122448979</v>
      </c>
      <c r="J41" s="12">
        <f>(J39/G39)</f>
        <v>148.41387755102042</v>
      </c>
      <c r="K41" s="13"/>
      <c r="L41" s="10" t="s">
        <v>7</v>
      </c>
      <c r="M41" s="11">
        <f>(C39+M38)</f>
        <v>298.40594285714286</v>
      </c>
      <c r="N41" s="11">
        <f>(D39+N38)</f>
        <v>536.75817142857136</v>
      </c>
      <c r="O41" s="12">
        <f>(E39+O38)</f>
        <v>779.28525714285718</v>
      </c>
      <c r="P41" s="13"/>
      <c r="Q41" s="16"/>
      <c r="R41" s="16"/>
      <c r="S41" s="30"/>
    </row>
    <row r="42" spans="1:27" ht="15.75" thickBot="1">
      <c r="A42" s="35"/>
      <c r="B42" s="55"/>
      <c r="C42" s="48"/>
      <c r="D42" s="48"/>
      <c r="E42" s="48"/>
      <c r="F42" s="36"/>
      <c r="G42" s="36"/>
      <c r="H42" s="36"/>
      <c r="I42" s="36"/>
      <c r="J42" s="36"/>
      <c r="K42" s="36"/>
      <c r="L42" s="37"/>
      <c r="M42" s="37"/>
      <c r="N42" s="37"/>
      <c r="O42" s="37"/>
      <c r="P42" s="36"/>
      <c r="Q42" s="37"/>
      <c r="R42" s="37"/>
      <c r="S42" s="38"/>
    </row>
    <row r="43" spans="1:27">
      <c r="A43" s="13"/>
      <c r="B43" s="56"/>
      <c r="C43" s="49"/>
      <c r="D43" s="49"/>
      <c r="E43" s="49"/>
      <c r="F43" s="13"/>
      <c r="G43" s="13"/>
      <c r="H43" s="13"/>
      <c r="I43" s="13"/>
      <c r="J43" s="13"/>
      <c r="K43" s="13"/>
      <c r="L43" s="16"/>
      <c r="M43" s="16"/>
      <c r="N43" s="16"/>
      <c r="O43" s="16"/>
      <c r="P43" s="13"/>
      <c r="Q43" s="16"/>
      <c r="R43" s="16"/>
      <c r="S43" s="13"/>
    </row>
    <row r="44" spans="1:27" ht="15.75" thickBot="1"/>
    <row r="45" spans="1:27">
      <c r="A45" s="25"/>
      <c r="B45" s="51"/>
      <c r="C45" s="40"/>
      <c r="D45" s="40"/>
      <c r="E45" s="40"/>
      <c r="F45" s="26"/>
      <c r="G45" s="26"/>
      <c r="H45" s="26"/>
      <c r="I45" s="26"/>
      <c r="J45" s="26"/>
      <c r="K45" s="26"/>
      <c r="L45" s="27"/>
      <c r="M45" s="27"/>
      <c r="N45" s="27"/>
      <c r="O45" s="27"/>
      <c r="P45" s="26"/>
      <c r="Q45" s="27"/>
      <c r="R45" s="27"/>
      <c r="S45" s="28"/>
      <c r="T45" s="25"/>
      <c r="U45" s="60"/>
      <c r="V45" s="60"/>
      <c r="W45" s="61"/>
      <c r="X45" s="60"/>
      <c r="Y45" s="27"/>
      <c r="Z45" s="26"/>
      <c r="AA45" s="28"/>
    </row>
    <row r="46" spans="1:27">
      <c r="A46" s="29"/>
      <c r="B46" s="83" t="s">
        <v>17</v>
      </c>
      <c r="C46" s="83"/>
      <c r="D46" s="83"/>
      <c r="E46" s="83"/>
      <c r="F46" s="13"/>
      <c r="G46" s="85" t="s">
        <v>10</v>
      </c>
      <c r="H46" s="86"/>
      <c r="I46" s="86"/>
      <c r="J46" s="87"/>
      <c r="K46" s="13"/>
      <c r="L46" s="16" t="s">
        <v>12</v>
      </c>
      <c r="M46" s="16"/>
      <c r="N46" s="16"/>
      <c r="O46" s="16"/>
      <c r="P46" s="13"/>
      <c r="Q46" s="16"/>
      <c r="R46" s="16"/>
      <c r="S46" s="30"/>
      <c r="T46" s="29"/>
      <c r="U46" s="74" t="s">
        <v>30</v>
      </c>
      <c r="V46" s="75"/>
      <c r="W46" s="75"/>
      <c r="X46" s="75"/>
      <c r="Y46" s="75"/>
      <c r="Z46" s="76"/>
      <c r="AA46" s="30"/>
    </row>
    <row r="47" spans="1:27" s="2" customFormat="1">
      <c r="A47" s="31"/>
      <c r="B47" s="52" t="s">
        <v>0</v>
      </c>
      <c r="C47" s="41">
        <v>43</v>
      </c>
      <c r="D47" s="41">
        <v>57</v>
      </c>
      <c r="E47" s="42">
        <v>68</v>
      </c>
      <c r="F47" s="32"/>
      <c r="G47" s="88" t="s">
        <v>0</v>
      </c>
      <c r="H47" s="6">
        <v>43</v>
      </c>
      <c r="I47" s="6">
        <v>57</v>
      </c>
      <c r="J47" s="89">
        <v>68</v>
      </c>
      <c r="K47" s="32"/>
      <c r="L47" s="17">
        <v>5</v>
      </c>
      <c r="M47" s="33" t="s">
        <v>0</v>
      </c>
      <c r="N47" s="33"/>
      <c r="O47" s="33"/>
      <c r="P47" s="32"/>
      <c r="Q47" s="33"/>
      <c r="R47" s="33"/>
      <c r="S47" s="34"/>
      <c r="T47" s="31"/>
      <c r="U47" s="77"/>
      <c r="V47" s="78"/>
      <c r="W47" s="78"/>
      <c r="X47" s="78"/>
      <c r="Y47" s="78"/>
      <c r="Z47" s="79"/>
      <c r="AA47" s="34"/>
    </row>
    <row r="48" spans="1:27">
      <c r="A48" s="29"/>
      <c r="B48" s="53">
        <v>2.5</v>
      </c>
      <c r="C48" s="43">
        <v>610</v>
      </c>
      <c r="D48" s="43">
        <v>1098</v>
      </c>
      <c r="E48" s="44">
        <v>1598</v>
      </c>
      <c r="F48" s="13"/>
      <c r="G48" s="10">
        <f>(B50-B48)</f>
        <v>4.9000000000000004</v>
      </c>
      <c r="H48" s="11">
        <f t="shared" ref="H48" si="26">(C50-C48)</f>
        <v>1194</v>
      </c>
      <c r="I48" s="11">
        <f t="shared" ref="I48" si="27">(D50-D48)</f>
        <v>2152</v>
      </c>
      <c r="J48" s="12">
        <f t="shared" ref="J48" si="28">(E50-E48)</f>
        <v>3132</v>
      </c>
      <c r="K48" s="13"/>
      <c r="L48" s="16" t="s">
        <v>4</v>
      </c>
      <c r="M48" s="16"/>
      <c r="N48" s="16"/>
      <c r="O48" s="16"/>
      <c r="P48" s="13"/>
      <c r="Q48" s="16"/>
      <c r="R48" s="16"/>
      <c r="S48" s="30"/>
      <c r="T48" s="29"/>
      <c r="U48" s="77"/>
      <c r="V48" s="78"/>
      <c r="W48" s="78"/>
      <c r="X48" s="78"/>
      <c r="Y48" s="78"/>
      <c r="Z48" s="79"/>
      <c r="AA48" s="30"/>
    </row>
    <row r="49" spans="1:27">
      <c r="A49" s="29"/>
      <c r="B49" s="53">
        <v>4.9000000000000004</v>
      </c>
      <c r="C49" s="43">
        <v>1195</v>
      </c>
      <c r="D49" s="43">
        <v>2152</v>
      </c>
      <c r="E49" s="44">
        <v>3132</v>
      </c>
      <c r="F49" s="13"/>
      <c r="G49" s="85" t="s">
        <v>1</v>
      </c>
      <c r="H49" s="86"/>
      <c r="I49" s="86"/>
      <c r="J49" s="87"/>
      <c r="K49" s="13"/>
      <c r="L49" s="18">
        <f>(L47-B48)</f>
        <v>2.5</v>
      </c>
      <c r="M49" s="16" t="s">
        <v>0</v>
      </c>
      <c r="N49" s="16"/>
      <c r="O49" s="16"/>
      <c r="P49" s="13"/>
      <c r="Q49" s="16"/>
      <c r="R49" s="16"/>
      <c r="S49" s="30"/>
      <c r="T49" s="29"/>
      <c r="U49" s="77"/>
      <c r="V49" s="78"/>
      <c r="W49" s="78"/>
      <c r="X49" s="78"/>
      <c r="Y49" s="78"/>
      <c r="Z49" s="79"/>
      <c r="AA49" s="30"/>
    </row>
    <row r="50" spans="1:27">
      <c r="A50" s="29"/>
      <c r="B50" s="54">
        <v>7.4</v>
      </c>
      <c r="C50" s="45">
        <v>1804</v>
      </c>
      <c r="D50" s="45">
        <v>3250</v>
      </c>
      <c r="E50" s="46">
        <v>4730</v>
      </c>
      <c r="F50" s="13"/>
      <c r="G50" s="10">
        <v>1</v>
      </c>
      <c r="H50" s="11">
        <f>(H48/G48)</f>
        <v>243.67346938775509</v>
      </c>
      <c r="I50" s="11">
        <f>(I48/G48)</f>
        <v>439.18367346938771</v>
      </c>
      <c r="J50" s="12">
        <f>(J48/G48)</f>
        <v>639.18367346938771</v>
      </c>
      <c r="K50" s="13"/>
      <c r="L50" s="16" t="s">
        <v>5</v>
      </c>
      <c r="M50" s="16"/>
      <c r="N50" s="16"/>
      <c r="O50" s="16"/>
      <c r="P50" s="13"/>
      <c r="Q50" s="16"/>
      <c r="R50" s="16"/>
      <c r="S50" s="30"/>
      <c r="T50" s="29"/>
      <c r="U50" s="64" t="s">
        <v>27</v>
      </c>
      <c r="V50" s="65">
        <f>(M56*2)</f>
        <v>548.14497959183677</v>
      </c>
      <c r="W50" s="66" t="s">
        <v>29</v>
      </c>
      <c r="X50" s="65">
        <f>(M55*2)</f>
        <v>2438.3673469387754</v>
      </c>
      <c r="Y50" s="67" t="s">
        <v>6</v>
      </c>
      <c r="Z50" s="9"/>
      <c r="AA50" s="30"/>
    </row>
    <row r="51" spans="1:27">
      <c r="A51" s="29"/>
      <c r="B51" s="84"/>
      <c r="C51" s="47"/>
      <c r="D51" s="47"/>
      <c r="E51" s="47"/>
      <c r="F51" s="13"/>
      <c r="G51" s="13"/>
      <c r="H51" s="13"/>
      <c r="I51" s="13"/>
      <c r="J51" s="13"/>
      <c r="K51" s="13"/>
      <c r="L51" s="3" t="s">
        <v>9</v>
      </c>
      <c r="M51" s="22">
        <v>43</v>
      </c>
      <c r="N51" s="19">
        <v>57</v>
      </c>
      <c r="O51" s="20">
        <v>68</v>
      </c>
      <c r="P51" s="13" t="s">
        <v>31</v>
      </c>
      <c r="Q51" s="80" t="s">
        <v>22</v>
      </c>
      <c r="R51" s="81"/>
      <c r="S51" s="82"/>
      <c r="T51" s="29"/>
      <c r="U51" s="64" t="s">
        <v>26</v>
      </c>
      <c r="V51" s="65">
        <f>(O56*2)</f>
        <v>1436.9032489795918</v>
      </c>
      <c r="W51" s="66" t="s">
        <v>29</v>
      </c>
      <c r="X51" s="65">
        <f>(O55*2)</f>
        <v>6391.9183673469388</v>
      </c>
      <c r="Y51" s="67" t="s">
        <v>6</v>
      </c>
      <c r="Z51" s="15"/>
      <c r="AA51" s="30"/>
    </row>
    <row r="52" spans="1:27">
      <c r="A52" s="29"/>
      <c r="B52" s="83" t="s">
        <v>18</v>
      </c>
      <c r="C52" s="83"/>
      <c r="D52" s="83"/>
      <c r="E52" s="83"/>
      <c r="F52" s="13"/>
      <c r="G52" s="85" t="s">
        <v>11</v>
      </c>
      <c r="H52" s="86"/>
      <c r="I52" s="86"/>
      <c r="J52" s="87"/>
      <c r="K52" s="13"/>
      <c r="L52" s="23" t="s">
        <v>6</v>
      </c>
      <c r="M52" s="7">
        <f>(L49*H50)</f>
        <v>609.18367346938771</v>
      </c>
      <c r="N52" s="7">
        <f>(L49*I50)</f>
        <v>1097.9591836734694</v>
      </c>
      <c r="O52" s="21">
        <f>(L49*J50)</f>
        <v>1597.9591836734694</v>
      </c>
      <c r="P52" s="13"/>
      <c r="Q52" s="81"/>
      <c r="R52" s="81"/>
      <c r="S52" s="82"/>
      <c r="T52" s="29"/>
      <c r="U52" s="64"/>
      <c r="V52" s="65"/>
      <c r="W52" s="66"/>
      <c r="X52" s="65"/>
      <c r="Y52" s="67"/>
      <c r="Z52" s="15"/>
      <c r="AA52" s="30"/>
    </row>
    <row r="53" spans="1:27" ht="15" customHeight="1">
      <c r="A53" s="29"/>
      <c r="B53" s="52" t="s">
        <v>0</v>
      </c>
      <c r="C53" s="41">
        <v>43</v>
      </c>
      <c r="D53" s="41">
        <v>57</v>
      </c>
      <c r="E53" s="42">
        <v>68</v>
      </c>
      <c r="F53" s="73"/>
      <c r="G53" s="88" t="s">
        <v>0</v>
      </c>
      <c r="H53" s="6">
        <v>43</v>
      </c>
      <c r="I53" s="6">
        <v>57</v>
      </c>
      <c r="J53" s="89">
        <v>68</v>
      </c>
      <c r="K53" s="13"/>
      <c r="L53" s="24" t="s">
        <v>7</v>
      </c>
      <c r="M53" s="11">
        <f>(L49*H56)</f>
        <v>136.94448979591837</v>
      </c>
      <c r="N53" s="11">
        <f>(L49*I56)</f>
        <v>246.8212244897959</v>
      </c>
      <c r="O53" s="12">
        <f>(L49*J56)</f>
        <v>359.22122448979599</v>
      </c>
      <c r="P53" s="13"/>
      <c r="Q53" s="16"/>
      <c r="R53" s="16"/>
      <c r="S53" s="30"/>
      <c r="T53" s="29"/>
      <c r="U53" s="68" t="s">
        <v>28</v>
      </c>
      <c r="V53" s="69">
        <f>(V50+V51)</f>
        <v>1985.0482285714286</v>
      </c>
      <c r="W53" s="70" t="s">
        <v>29</v>
      </c>
      <c r="X53" s="69">
        <f>(X50+X51)</f>
        <v>8830.2857142857138</v>
      </c>
      <c r="Y53" s="71" t="s">
        <v>6</v>
      </c>
      <c r="Z53" s="72"/>
      <c r="AA53" s="30"/>
    </row>
    <row r="54" spans="1:27" ht="15.75" thickBot="1">
      <c r="A54" s="29"/>
      <c r="B54" s="53">
        <v>2.5</v>
      </c>
      <c r="C54" s="7">
        <f>(C48*0.2248)</f>
        <v>137.12799999999999</v>
      </c>
      <c r="D54" s="7">
        <f>(D48*0.2248)</f>
        <v>246.8304</v>
      </c>
      <c r="E54" s="8">
        <f>(E48*0.2248)</f>
        <v>359.23039999999997</v>
      </c>
      <c r="F54" s="73"/>
      <c r="G54" s="10">
        <f>(B56-B54)</f>
        <v>4.9000000000000004</v>
      </c>
      <c r="H54" s="11">
        <f t="shared" ref="H54" si="29">(C56-C54)</f>
        <v>268.41120000000001</v>
      </c>
      <c r="I54" s="11">
        <f t="shared" ref="I54" si="30">(D56-D54)</f>
        <v>483.76960000000003</v>
      </c>
      <c r="J54" s="12">
        <f t="shared" ref="J54" si="31">(E56-E54)</f>
        <v>704.07360000000017</v>
      </c>
      <c r="K54" s="13"/>
      <c r="L54" s="3" t="s">
        <v>8</v>
      </c>
      <c r="M54" s="22">
        <v>43</v>
      </c>
      <c r="N54" s="19">
        <v>57</v>
      </c>
      <c r="O54" s="20">
        <v>68</v>
      </c>
      <c r="P54" s="13" t="s">
        <v>31</v>
      </c>
      <c r="Q54" s="80" t="s">
        <v>21</v>
      </c>
      <c r="R54" s="81"/>
      <c r="S54" s="82"/>
      <c r="T54" s="35"/>
      <c r="U54" s="62"/>
      <c r="V54" s="62"/>
      <c r="W54" s="63"/>
      <c r="X54" s="62"/>
      <c r="Y54" s="37"/>
      <c r="Z54" s="36"/>
      <c r="AA54" s="38"/>
    </row>
    <row r="55" spans="1:27">
      <c r="A55" s="29"/>
      <c r="B55" s="53">
        <v>4.9000000000000004</v>
      </c>
      <c r="C55" s="7">
        <f t="shared" ref="C55:E55" si="32">(C49*0.2248)</f>
        <v>268.63600000000002</v>
      </c>
      <c r="D55" s="7">
        <f t="shared" si="32"/>
        <v>483.76960000000003</v>
      </c>
      <c r="E55" s="8">
        <f t="shared" si="32"/>
        <v>704.07360000000006</v>
      </c>
      <c r="F55" s="13"/>
      <c r="G55" s="85" t="s">
        <v>1</v>
      </c>
      <c r="H55" s="86"/>
      <c r="I55" s="86"/>
      <c r="J55" s="87"/>
      <c r="K55" s="13"/>
      <c r="L55" s="23" t="s">
        <v>6</v>
      </c>
      <c r="M55" s="7">
        <f>(C48+M52)</f>
        <v>1219.1836734693877</v>
      </c>
      <c r="N55" s="7">
        <f t="shared" ref="N55" si="33">(D48+N52)</f>
        <v>2195.9591836734694</v>
      </c>
      <c r="O55" s="21">
        <f t="shared" ref="O55" si="34">(E48+O52)</f>
        <v>3195.9591836734694</v>
      </c>
      <c r="P55" s="13"/>
      <c r="Q55" s="81"/>
      <c r="R55" s="81"/>
      <c r="S55" s="82"/>
    </row>
    <row r="56" spans="1:27" ht="15" customHeight="1">
      <c r="A56" s="29"/>
      <c r="B56" s="54">
        <v>7.4</v>
      </c>
      <c r="C56" s="4">
        <f t="shared" ref="C56:E56" si="35">(C50*0.2248)</f>
        <v>405.53919999999999</v>
      </c>
      <c r="D56" s="4">
        <f t="shared" si="35"/>
        <v>730.6</v>
      </c>
      <c r="E56" s="5">
        <f t="shared" si="35"/>
        <v>1063.3040000000001</v>
      </c>
      <c r="F56" s="13"/>
      <c r="G56" s="10">
        <v>1</v>
      </c>
      <c r="H56" s="11">
        <f>(H54/G54)</f>
        <v>54.777795918367346</v>
      </c>
      <c r="I56" s="11">
        <f>(I54/G54)</f>
        <v>98.728489795918364</v>
      </c>
      <c r="J56" s="12">
        <f>(J54/G54)</f>
        <v>143.6884897959184</v>
      </c>
      <c r="K56" s="13"/>
      <c r="L56" s="10" t="s">
        <v>7</v>
      </c>
      <c r="M56" s="11">
        <f>(C54+M53)</f>
        <v>274.07248979591839</v>
      </c>
      <c r="N56" s="11">
        <f>(D54+N53)</f>
        <v>493.65162448979589</v>
      </c>
      <c r="O56" s="12">
        <f>(E54+O53)</f>
        <v>718.4516244897959</v>
      </c>
      <c r="P56" s="13"/>
      <c r="Q56" s="16"/>
      <c r="R56" s="16"/>
      <c r="S56" s="30"/>
    </row>
    <row r="57" spans="1:27" ht="15.75" thickBot="1">
      <c r="A57" s="35"/>
      <c r="B57" s="55"/>
      <c r="C57" s="48"/>
      <c r="D57" s="48"/>
      <c r="E57" s="48"/>
      <c r="F57" s="36"/>
      <c r="G57" s="36"/>
      <c r="H57" s="36"/>
      <c r="I57" s="36"/>
      <c r="J57" s="36"/>
      <c r="K57" s="36"/>
      <c r="L57" s="37"/>
      <c r="M57" s="37"/>
      <c r="N57" s="37"/>
      <c r="O57" s="37"/>
      <c r="P57" s="36"/>
      <c r="Q57" s="37"/>
      <c r="R57" s="37"/>
      <c r="S57" s="38"/>
    </row>
    <row r="58" spans="1:27" ht="15.75" thickBot="1"/>
    <row r="59" spans="1:27">
      <c r="A59" s="25"/>
      <c r="B59" s="51"/>
      <c r="C59" s="40"/>
      <c r="D59" s="40"/>
      <c r="E59" s="40"/>
      <c r="F59" s="26"/>
      <c r="G59" s="26"/>
      <c r="H59" s="26"/>
      <c r="I59" s="26"/>
      <c r="J59" s="26"/>
      <c r="K59" s="26"/>
      <c r="L59" s="27"/>
      <c r="M59" s="27"/>
      <c r="N59" s="27"/>
      <c r="O59" s="27"/>
      <c r="P59" s="26"/>
      <c r="Q59" s="27"/>
      <c r="R59" s="27"/>
      <c r="S59" s="28"/>
      <c r="T59" s="25"/>
      <c r="U59" s="60"/>
      <c r="V59" s="60"/>
      <c r="W59" s="61"/>
      <c r="X59" s="60"/>
      <c r="Y59" s="27"/>
      <c r="Z59" s="26"/>
      <c r="AA59" s="28"/>
    </row>
    <row r="60" spans="1:27">
      <c r="A60" s="29"/>
      <c r="B60" s="83" t="s">
        <v>19</v>
      </c>
      <c r="C60" s="83"/>
      <c r="D60" s="83"/>
      <c r="E60" s="83"/>
      <c r="F60" s="13"/>
      <c r="G60" s="85" t="s">
        <v>10</v>
      </c>
      <c r="H60" s="86"/>
      <c r="I60" s="86"/>
      <c r="J60" s="87"/>
      <c r="K60" s="13"/>
      <c r="L60" s="16" t="s">
        <v>12</v>
      </c>
      <c r="M60" s="16"/>
      <c r="N60" s="16"/>
      <c r="O60" s="16"/>
      <c r="P60" s="13"/>
      <c r="Q60" s="16"/>
      <c r="R60" s="16"/>
      <c r="S60" s="30"/>
      <c r="T60" s="29"/>
      <c r="U60" s="74" t="s">
        <v>30</v>
      </c>
      <c r="V60" s="75"/>
      <c r="W60" s="75"/>
      <c r="X60" s="75"/>
      <c r="Y60" s="75"/>
      <c r="Z60" s="76"/>
      <c r="AA60" s="30"/>
    </row>
    <row r="61" spans="1:27" s="2" customFormat="1">
      <c r="A61" s="31"/>
      <c r="B61" s="52" t="s">
        <v>0</v>
      </c>
      <c r="C61" s="41">
        <v>43</v>
      </c>
      <c r="D61" s="41">
        <v>57</v>
      </c>
      <c r="E61" s="42">
        <v>68</v>
      </c>
      <c r="F61" s="32"/>
      <c r="G61" s="88" t="s">
        <v>0</v>
      </c>
      <c r="H61" s="6">
        <v>43</v>
      </c>
      <c r="I61" s="6">
        <v>57</v>
      </c>
      <c r="J61" s="89">
        <v>68</v>
      </c>
      <c r="K61" s="32"/>
      <c r="L61" s="17">
        <v>5</v>
      </c>
      <c r="M61" s="33" t="s">
        <v>0</v>
      </c>
      <c r="N61" s="33"/>
      <c r="O61" s="33"/>
      <c r="P61" s="32"/>
      <c r="Q61" s="33"/>
      <c r="R61" s="33"/>
      <c r="S61" s="34"/>
      <c r="T61" s="31"/>
      <c r="U61" s="77"/>
      <c r="V61" s="78"/>
      <c r="W61" s="78"/>
      <c r="X61" s="78"/>
      <c r="Y61" s="78"/>
      <c r="Z61" s="79"/>
      <c r="AA61" s="34"/>
    </row>
    <row r="62" spans="1:27">
      <c r="A62" s="29"/>
      <c r="B62" s="53">
        <v>2.4</v>
      </c>
      <c r="C62" s="43">
        <v>1273</v>
      </c>
      <c r="D62" s="43">
        <v>2268</v>
      </c>
      <c r="E62" s="44">
        <v>3200</v>
      </c>
      <c r="F62" s="13"/>
      <c r="G62" s="10">
        <f>(B64-B62)</f>
        <v>4.6999999999999993</v>
      </c>
      <c r="H62" s="11">
        <f t="shared" ref="H62" si="36">(C64-C62)</f>
        <v>2492</v>
      </c>
      <c r="I62" s="11">
        <f t="shared" ref="I62" si="37">(D64-D62)</f>
        <v>4441</v>
      </c>
      <c r="J62" s="12">
        <f t="shared" ref="J62" si="38">(E64-E62)</f>
        <v>6267</v>
      </c>
      <c r="K62" s="13"/>
      <c r="L62" s="16" t="s">
        <v>4</v>
      </c>
      <c r="M62" s="16"/>
      <c r="N62" s="16"/>
      <c r="O62" s="16"/>
      <c r="P62" s="13"/>
      <c r="Q62" s="16"/>
      <c r="R62" s="16"/>
      <c r="S62" s="30"/>
      <c r="T62" s="29"/>
      <c r="U62" s="77"/>
      <c r="V62" s="78"/>
      <c r="W62" s="78"/>
      <c r="X62" s="78"/>
      <c r="Y62" s="78"/>
      <c r="Z62" s="79"/>
      <c r="AA62" s="30"/>
    </row>
    <row r="63" spans="1:27">
      <c r="A63" s="29"/>
      <c r="B63" s="53">
        <v>4.7</v>
      </c>
      <c r="C63" s="43">
        <v>2492</v>
      </c>
      <c r="D63" s="43">
        <v>4441</v>
      </c>
      <c r="E63" s="44">
        <v>6267</v>
      </c>
      <c r="F63" s="13"/>
      <c r="G63" s="85" t="s">
        <v>1</v>
      </c>
      <c r="H63" s="86"/>
      <c r="I63" s="86"/>
      <c r="J63" s="87"/>
      <c r="K63" s="13"/>
      <c r="L63" s="18">
        <f>(L61-B62)</f>
        <v>2.6</v>
      </c>
      <c r="M63" s="16" t="s">
        <v>0</v>
      </c>
      <c r="N63" s="16"/>
      <c r="O63" s="16"/>
      <c r="P63" s="13"/>
      <c r="Q63" s="16"/>
      <c r="R63" s="16"/>
      <c r="S63" s="30"/>
      <c r="T63" s="29"/>
      <c r="U63" s="77"/>
      <c r="V63" s="78"/>
      <c r="W63" s="78"/>
      <c r="X63" s="78"/>
      <c r="Y63" s="78"/>
      <c r="Z63" s="79"/>
      <c r="AA63" s="30"/>
    </row>
    <row r="64" spans="1:27">
      <c r="A64" s="29"/>
      <c r="B64" s="54">
        <v>7.1</v>
      </c>
      <c r="C64" s="45">
        <v>3765</v>
      </c>
      <c r="D64" s="45">
        <v>6709</v>
      </c>
      <c r="E64" s="46">
        <v>9467</v>
      </c>
      <c r="F64" s="13"/>
      <c r="G64" s="10">
        <v>1</v>
      </c>
      <c r="H64" s="11">
        <f>(H62/G62)</f>
        <v>530.21276595744689</v>
      </c>
      <c r="I64" s="11">
        <f>(I62/G62)</f>
        <v>944.89361702127678</v>
      </c>
      <c r="J64" s="12">
        <f>(J62/G62)</f>
        <v>1333.4042553191491</v>
      </c>
      <c r="K64" s="13"/>
      <c r="L64" s="16" t="s">
        <v>5</v>
      </c>
      <c r="M64" s="16"/>
      <c r="N64" s="16"/>
      <c r="O64" s="16"/>
      <c r="P64" s="13"/>
      <c r="Q64" s="16"/>
      <c r="R64" s="16"/>
      <c r="S64" s="30"/>
      <c r="T64" s="29"/>
      <c r="U64" s="64" t="s">
        <v>27</v>
      </c>
      <c r="V64" s="65">
        <f>(M70*2)</f>
        <v>1192.138314893617</v>
      </c>
      <c r="W64" s="66" t="s">
        <v>29</v>
      </c>
      <c r="X64" s="65">
        <f>(M69*2)</f>
        <v>5303.1063829787236</v>
      </c>
      <c r="Y64" s="67" t="s">
        <v>6</v>
      </c>
      <c r="Z64" s="9"/>
      <c r="AA64" s="30"/>
    </row>
    <row r="65" spans="1:27">
      <c r="A65" s="29"/>
      <c r="B65" s="84"/>
      <c r="C65" s="47"/>
      <c r="D65" s="47"/>
      <c r="E65" s="47"/>
      <c r="F65" s="13"/>
      <c r="G65" s="13"/>
      <c r="H65" s="13"/>
      <c r="I65" s="13"/>
      <c r="J65" s="13"/>
      <c r="K65" s="13"/>
      <c r="L65" s="3" t="s">
        <v>9</v>
      </c>
      <c r="M65" s="22">
        <v>43</v>
      </c>
      <c r="N65" s="19">
        <v>57</v>
      </c>
      <c r="O65" s="20">
        <v>68</v>
      </c>
      <c r="P65" s="13" t="s">
        <v>31</v>
      </c>
      <c r="Q65" s="80" t="s">
        <v>22</v>
      </c>
      <c r="R65" s="81"/>
      <c r="S65" s="82"/>
      <c r="T65" s="29"/>
      <c r="U65" s="64" t="s">
        <v>26</v>
      </c>
      <c r="V65" s="65">
        <f>(O70*2)</f>
        <v>2997.4162382978725</v>
      </c>
      <c r="W65" s="66" t="s">
        <v>29</v>
      </c>
      <c r="X65" s="65">
        <f>(O69*2)</f>
        <v>13333.702127659577</v>
      </c>
      <c r="Y65" s="67" t="s">
        <v>6</v>
      </c>
      <c r="Z65" s="15"/>
      <c r="AA65" s="30"/>
    </row>
    <row r="66" spans="1:27">
      <c r="A66" s="29"/>
      <c r="B66" s="83" t="s">
        <v>20</v>
      </c>
      <c r="C66" s="83"/>
      <c r="D66" s="83"/>
      <c r="E66" s="83"/>
      <c r="F66" s="13"/>
      <c r="G66" s="85" t="s">
        <v>11</v>
      </c>
      <c r="H66" s="86"/>
      <c r="I66" s="86"/>
      <c r="J66" s="87"/>
      <c r="K66" s="13"/>
      <c r="L66" s="23" t="s">
        <v>6</v>
      </c>
      <c r="M66" s="7">
        <f>(L63*H64)</f>
        <v>1378.553191489362</v>
      </c>
      <c r="N66" s="7">
        <f>(L63*I64)</f>
        <v>2456.7234042553196</v>
      </c>
      <c r="O66" s="21">
        <f>(L63*J64)</f>
        <v>3466.851063829788</v>
      </c>
      <c r="P66" s="13"/>
      <c r="Q66" s="81"/>
      <c r="R66" s="81"/>
      <c r="S66" s="82"/>
      <c r="T66" s="29"/>
      <c r="U66" s="64"/>
      <c r="V66" s="65"/>
      <c r="W66" s="66"/>
      <c r="X66" s="65"/>
      <c r="Y66" s="67"/>
      <c r="Z66" s="15"/>
      <c r="AA66" s="30"/>
    </row>
    <row r="67" spans="1:27">
      <c r="A67" s="29"/>
      <c r="B67" s="52" t="s">
        <v>0</v>
      </c>
      <c r="C67" s="41">
        <v>43</v>
      </c>
      <c r="D67" s="41">
        <v>57</v>
      </c>
      <c r="E67" s="42">
        <v>68</v>
      </c>
      <c r="F67" s="13"/>
      <c r="G67" s="88" t="s">
        <v>0</v>
      </c>
      <c r="H67" s="6">
        <v>43</v>
      </c>
      <c r="I67" s="6">
        <v>57</v>
      </c>
      <c r="J67" s="89">
        <v>68</v>
      </c>
      <c r="K67" s="13"/>
      <c r="L67" s="24" t="s">
        <v>7</v>
      </c>
      <c r="M67" s="11">
        <f>(L63*H70)</f>
        <v>309.89875744680853</v>
      </c>
      <c r="N67" s="11">
        <f>(L63*I70)</f>
        <v>552.27142127659579</v>
      </c>
      <c r="O67" s="12">
        <f>(L63*J70)</f>
        <v>779.34811914893623</v>
      </c>
      <c r="P67" s="13"/>
      <c r="Q67" s="16"/>
      <c r="R67" s="16"/>
      <c r="S67" s="30"/>
      <c r="T67" s="29"/>
      <c r="U67" s="68" t="s">
        <v>28</v>
      </c>
      <c r="V67" s="69">
        <f>(V64+V65)</f>
        <v>4189.5545531914895</v>
      </c>
      <c r="W67" s="70" t="s">
        <v>29</v>
      </c>
      <c r="X67" s="69">
        <f>(X64+X65)</f>
        <v>18636.808510638301</v>
      </c>
      <c r="Y67" s="71" t="s">
        <v>6</v>
      </c>
      <c r="Z67" s="72"/>
      <c r="AA67" s="30"/>
    </row>
    <row r="68" spans="1:27" ht="15.75" thickBot="1">
      <c r="A68" s="29"/>
      <c r="B68" s="53">
        <v>2.4</v>
      </c>
      <c r="C68" s="7">
        <f>(C62*0.2248)</f>
        <v>286.17039999999997</v>
      </c>
      <c r="D68" s="7">
        <f>(D62*0.2248)</f>
        <v>509.84640000000002</v>
      </c>
      <c r="E68" s="8">
        <f>(E62*0.2248)</f>
        <v>719.36</v>
      </c>
      <c r="F68" s="13"/>
      <c r="G68" s="10">
        <f>(B70-B68)</f>
        <v>4.6999999999999993</v>
      </c>
      <c r="H68" s="11">
        <f t="shared" ref="H68" si="39">(C70-C68)</f>
        <v>560.20159999999998</v>
      </c>
      <c r="I68" s="11">
        <f t="shared" ref="I68" si="40">(D70-D68)</f>
        <v>998.33679999999993</v>
      </c>
      <c r="J68" s="12">
        <f t="shared" ref="J68" si="41">(E70-E68)</f>
        <v>1408.8215999999998</v>
      </c>
      <c r="K68" s="13"/>
      <c r="L68" s="3" t="s">
        <v>8</v>
      </c>
      <c r="M68" s="22">
        <v>43</v>
      </c>
      <c r="N68" s="19">
        <v>57</v>
      </c>
      <c r="O68" s="20">
        <v>68</v>
      </c>
      <c r="P68" s="13" t="s">
        <v>31</v>
      </c>
      <c r="Q68" s="80" t="s">
        <v>21</v>
      </c>
      <c r="R68" s="81"/>
      <c r="S68" s="82"/>
      <c r="T68" s="35"/>
      <c r="U68" s="62"/>
      <c r="V68" s="62"/>
      <c r="W68" s="63"/>
      <c r="X68" s="62"/>
      <c r="Y68" s="37"/>
      <c r="Z68" s="36"/>
      <c r="AA68" s="38"/>
    </row>
    <row r="69" spans="1:27">
      <c r="A69" s="29"/>
      <c r="B69" s="53">
        <v>4.7</v>
      </c>
      <c r="C69" s="7">
        <f t="shared" ref="C69:E69" si="42">(C63*0.2248)</f>
        <v>560.20159999999998</v>
      </c>
      <c r="D69" s="7">
        <f t="shared" si="42"/>
        <v>998.33680000000004</v>
      </c>
      <c r="E69" s="8">
        <f t="shared" si="42"/>
        <v>1408.8216</v>
      </c>
      <c r="F69" s="13"/>
      <c r="G69" s="85" t="s">
        <v>1</v>
      </c>
      <c r="H69" s="86"/>
      <c r="I69" s="86"/>
      <c r="J69" s="87"/>
      <c r="K69" s="13"/>
      <c r="L69" s="23" t="s">
        <v>6</v>
      </c>
      <c r="M69" s="7">
        <f>(C62+M66)</f>
        <v>2651.5531914893618</v>
      </c>
      <c r="N69" s="7">
        <f t="shared" ref="N69" si="43">(D62+N66)</f>
        <v>4724.7234042553191</v>
      </c>
      <c r="O69" s="21">
        <f t="shared" ref="O69" si="44">(E62+O66)</f>
        <v>6666.8510638297885</v>
      </c>
      <c r="P69" s="13"/>
      <c r="Q69" s="81"/>
      <c r="R69" s="81"/>
      <c r="S69" s="82"/>
    </row>
    <row r="70" spans="1:27">
      <c r="A70" s="29"/>
      <c r="B70" s="54">
        <v>7.1</v>
      </c>
      <c r="C70" s="4">
        <f t="shared" ref="C70:E70" si="45">(C64*0.2248)</f>
        <v>846.37199999999996</v>
      </c>
      <c r="D70" s="4">
        <f t="shared" si="45"/>
        <v>1508.1831999999999</v>
      </c>
      <c r="E70" s="5">
        <f t="shared" si="45"/>
        <v>2128.1815999999999</v>
      </c>
      <c r="F70" s="13"/>
      <c r="G70" s="10">
        <v>1</v>
      </c>
      <c r="H70" s="11">
        <f>(H68/G68)</f>
        <v>119.19182978723406</v>
      </c>
      <c r="I70" s="11">
        <f>(I68/G68)</f>
        <v>212.41208510638299</v>
      </c>
      <c r="J70" s="12">
        <f>(J68/G68)</f>
        <v>299.74927659574467</v>
      </c>
      <c r="K70" s="13"/>
      <c r="L70" s="10" t="s">
        <v>7</v>
      </c>
      <c r="M70" s="11">
        <f>(C68+M67)</f>
        <v>596.0691574468085</v>
      </c>
      <c r="N70" s="11">
        <f>(D68+N67)</f>
        <v>1062.1178212765958</v>
      </c>
      <c r="O70" s="12">
        <f>(E68+O67)</f>
        <v>1498.7081191489362</v>
      </c>
      <c r="P70" s="13"/>
      <c r="Q70" s="16"/>
      <c r="R70" s="16"/>
      <c r="S70" s="30"/>
    </row>
    <row r="71" spans="1:27" ht="15.75" thickBot="1">
      <c r="A71" s="35"/>
      <c r="B71" s="55"/>
      <c r="C71" s="48"/>
      <c r="D71" s="48"/>
      <c r="E71" s="48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7"/>
      <c r="R71" s="37"/>
      <c r="S71" s="38"/>
    </row>
    <row r="72" spans="1:27">
      <c r="B72" s="56"/>
      <c r="C72" s="49"/>
      <c r="D72" s="49"/>
      <c r="E72" s="49"/>
      <c r="G72" s="13"/>
      <c r="H72" s="13"/>
      <c r="I72" s="13"/>
      <c r="J72" s="13"/>
      <c r="L72" s="13"/>
      <c r="M72" s="13"/>
      <c r="N72" s="13"/>
      <c r="O72" s="13"/>
    </row>
    <row r="73" spans="1:27">
      <c r="B73" s="57" t="s">
        <v>25</v>
      </c>
    </row>
    <row r="74" spans="1:27">
      <c r="B74" s="57" t="s">
        <v>24</v>
      </c>
    </row>
    <row r="75" spans="1:27">
      <c r="B75" s="57" t="s">
        <v>23</v>
      </c>
    </row>
    <row r="76" spans="1:27">
      <c r="B76" s="57"/>
    </row>
    <row r="77" spans="1:27">
      <c r="B77" s="57"/>
    </row>
    <row r="78" spans="1:27">
      <c r="B78" s="57"/>
    </row>
    <row r="79" spans="1:27">
      <c r="B79" s="57"/>
    </row>
  </sheetData>
  <mergeCells count="45">
    <mergeCell ref="G3:J3"/>
    <mergeCell ref="G6:J6"/>
    <mergeCell ref="B9:E9"/>
    <mergeCell ref="G9:J9"/>
    <mergeCell ref="B3:E3"/>
    <mergeCell ref="B17:E17"/>
    <mergeCell ref="G17:J17"/>
    <mergeCell ref="G20:J20"/>
    <mergeCell ref="B23:E23"/>
    <mergeCell ref="G23:J23"/>
    <mergeCell ref="B31:E31"/>
    <mergeCell ref="G31:J31"/>
    <mergeCell ref="G34:J34"/>
    <mergeCell ref="B37:E37"/>
    <mergeCell ref="G37:J37"/>
    <mergeCell ref="B46:E46"/>
    <mergeCell ref="G46:J46"/>
    <mergeCell ref="G49:J49"/>
    <mergeCell ref="B52:E52"/>
    <mergeCell ref="G52:J52"/>
    <mergeCell ref="B60:E60"/>
    <mergeCell ref="G60:J60"/>
    <mergeCell ref="G63:J63"/>
    <mergeCell ref="B66:E66"/>
    <mergeCell ref="G66:J66"/>
    <mergeCell ref="G69:J69"/>
    <mergeCell ref="Q11:S12"/>
    <mergeCell ref="Q8:S9"/>
    <mergeCell ref="Q22:S23"/>
    <mergeCell ref="Q25:S26"/>
    <mergeCell ref="Q36:S37"/>
    <mergeCell ref="Q39:S40"/>
    <mergeCell ref="Q51:S52"/>
    <mergeCell ref="Q54:S55"/>
    <mergeCell ref="Q65:S66"/>
    <mergeCell ref="G55:J55"/>
    <mergeCell ref="G40:J40"/>
    <mergeCell ref="G26:J26"/>
    <mergeCell ref="G12:J12"/>
    <mergeCell ref="U17:Z20"/>
    <mergeCell ref="U3:Z6"/>
    <mergeCell ref="U60:Z63"/>
    <mergeCell ref="Q68:S69"/>
    <mergeCell ref="U46:Z49"/>
    <mergeCell ref="U31:Z34"/>
  </mergeCells>
  <printOptions horizontalCentered="1"/>
  <pageMargins left="0.125" right="0.125" top="0.125" bottom="0.125" header="0.125" footer="0.125"/>
  <pageSetup paperSize="3" orientation="landscape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</dc:creator>
  <cp:lastModifiedBy>Willie</cp:lastModifiedBy>
  <cp:lastPrinted>2012-07-11T20:38:45Z</cp:lastPrinted>
  <dcterms:created xsi:type="dcterms:W3CDTF">2012-07-11T19:10:09Z</dcterms:created>
  <dcterms:modified xsi:type="dcterms:W3CDTF">2012-07-11T20:44:09Z</dcterms:modified>
</cp:coreProperties>
</file>